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930" yWindow="360" windowWidth="13665" windowHeight="789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r:id="rId19"/>
    <sheet name="Форма 4.10.3 | Т-ТН" sheetId="627"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r:id="rId25"/>
    <sheet name="Форма 4.10.4 | Т-гор.вода" sheetId="628"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тарифов'!$F$20:$F$36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Т-гор.вода'!$M$26</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тарифов'!$E$20:$W$36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потр'!$M$18:$AK$28</definedName>
    <definedName name="checkCell_List06_13_double_date">'Форма 4.10.2 | Т-ТЭ | потр'!$AL$18:$AL$28</definedName>
    <definedName name="checkCell_List06_13_unique_t">'Форма 4.10.2 | Т-ТЭ | потр'!$M$18:$M$28</definedName>
    <definedName name="checkCell_List06_13_unique_t1">'Форма 4.10.2 | Т-ТЭ | потр'!$AM$18:$AM$28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Т-ТН'!$M$18:$AK$28</definedName>
    <definedName name="checkCell_List06_4_double_date">'Форма 4.10.3 | Т-ТН'!$AL$18:$AL$28</definedName>
    <definedName name="checkCell_List06_4_unique_t">'Форма 4.10.3 | Т-ТН'!$M$18:$M$28</definedName>
    <definedName name="checkCell_List06_4_unique_t1">'Форма 4.10.3 | Т-ТН'!$AM$18:$AM$28</definedName>
    <definedName name="checkCell_List06_5">'Форма 4.10.4 | Т-гор.вода'!$M$18:$AZ$29</definedName>
    <definedName name="checkCell_List06_5_double_date">'Форма 4.10.4 | Т-гор.вода'!$BA$18:$BA$29</definedName>
    <definedName name="checkCell_List06_5_unique_t">'Форма 4.10.4 | Т-гор.вода'!$M$18:$M$29</definedName>
    <definedName name="checkCell_List06_5_unique_t1">'Форма 4.10.4 | Т-гор.вода'!$BB$18:$BB$29</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4.9'!$F$7:$I$25</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4.10.1'!$D$14:$L$64</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et_union_hor!$M$167</definedName>
    <definedName name="default_val_5">'Форма 4.10.4 | Т-гор.вода'!$M$24</definedName>
    <definedName name="default_val_6">et_union_hor!$M$108</definedName>
    <definedName name="DESCRIPTION_TERRITORY">REESTR_DS!$B$2:$B$3</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et_union_hor!$O$237:$AJ$242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et_union_hor!$O$85:$AJ$90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et_union_hor!$O$103:$AY$108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List13_1">et_union_hor!$350:$350</definedName>
    <definedName name="et_List14_1_1">et_union_hor!$355:$356</definedName>
    <definedName name="et_List14_1_2">et_union_hor!$367:$367</definedName>
    <definedName name="et_List14_1_3">et_union_hor!$372:$372</definedName>
    <definedName name="et_List14_1_4">et_union_hor!$361:$362</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et_union_hor!$AJ$237:$AJ$250</definedName>
    <definedName name="et_pIns_List06_2_Period">et_union_hor!$V$49:$V$62</definedName>
    <definedName name="et_pIns_List06_3_i_Period">et_union_hor!$V$219:$V$232</definedName>
    <definedName name="et_pIns_List06_3_Period">et_union_hor!$V$67:$V$80</definedName>
    <definedName name="et_pIns_List06_4_Period">et_union_hor!$AJ$85:$AJ$98</definedName>
    <definedName name="et_pIns_List06_5_Period">et_union_hor!$AY$103:$AY$119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тарифов'!$K$20:$K$36</definedName>
    <definedName name="flagSource">'Перечень тарифов'!$S$20:$S$36</definedName>
    <definedName name="flagST">'Перечень тарифов'!$O$20:$O$36</definedName>
    <definedName name="flagTN">'Форма 4.10.5 | Т-подкл'!$N$18:$N$31</definedName>
    <definedName name="flagTS">'Форма 4.10.5 | Т-подкл'!$R$18:$R$31</definedName>
    <definedName name="flagTwoTariff">'Перечень тарифов'!$G$20:$G$36</definedName>
    <definedName name="flagUsedTer_List01">Территории!$P$11:$P$15</definedName>
    <definedName name="group_rates">'Перечень тарифов'!$E$20:$E$36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тарифов'!$A$20:$A$36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TEHSHEET!$AQ$2:$AQ$8</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REESTR_MO!$A$2:$D$464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потр'!$AJ$18:$AJ$28</definedName>
    <definedName name="List06_13_note">'Форма 4.10.2 | Т-ТЭ | потр'!$AK$18:$AK$28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Т-ТН'!$AJ$18:$AJ$28</definedName>
    <definedName name="List06_4_note">'Форма 4.10.3 | Т-ТН'!$AK$18:$AK$28</definedName>
    <definedName name="List06_4_Period">'Форма 4.10.3 | Т-ТН'!$O$18:$U$28</definedName>
    <definedName name="List06_5_DP">'Форма 4.10.4 | Т-гор.вода'!$11:$11</definedName>
    <definedName name="List06_5_MC">'Форма 4.10.4 | Т-гор.вода'!$O$18:$O$29</definedName>
    <definedName name="List06_5_MC2">'Форма 4.10.4 | Т-гор.вода'!$AY$18:$AY$29</definedName>
    <definedName name="List06_5_note">'Форма 4.10.4 | Т-гор.вода'!$AZ$18:$AZ$29</definedName>
    <definedName name="List06_5_Period">'Форма 4.10.4 | Т-гор.вода'!$O$18:$Z$29</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4.10.1'!$H$26:$I$64</definedName>
    <definedName name="List14_1_DPR">'Форма 4.10.1'!$K$24</definedName>
    <definedName name="List14_1_flagIPR">'Форма 4.10.1'!$J$15</definedName>
    <definedName name="List14_1_GroundMaterials_1">'Форма 4.10.1'!$K$15:$K$64</definedName>
    <definedName name="List14_1_hypIPR">'Форма 4.10.1'!$K$15</definedName>
    <definedName name="List14_1_method">'Форма 4.10.1'!$J$17:$J$22</definedName>
    <definedName name="List14_1_note">'Форма 4.10.1'!$L$14:$L$64</definedName>
    <definedName name="ListForms">modSheetMain!$A:$A</definedName>
    <definedName name="logical">TEHSHEET!$D$2:$D$3</definedName>
    <definedName name="mo_List01">Территории!$K$11:$K$15</definedName>
    <definedName name="MODesc">'Перечень тарифов'!$N$20:$N$36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тарифов'!$J$20:$J$36</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тарифов'!$C$20:$C$36</definedName>
    <definedName name="pDel_List02_1">'Перечень тарифов'!$H$20:$H$36</definedName>
    <definedName name="pDel_List02_2">'Перечень тарифов'!$L$20:$L$36</definedName>
    <definedName name="pDel_List02_3">'Перечень тарифов'!$P$20:$P$36</definedName>
    <definedName name="pDel_List02_4">'Перечень тарифов'!$T$20:$T$36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Т-ТН'!$K$18:$K$28</definedName>
    <definedName name="pDel_List06_4_2">'Форма 4.10.3 | Т-ТН'!$J$18:$J$28</definedName>
    <definedName name="pDel_List06_4_3">'Форма 4.10.3 | Т-ТН'!$I$18:$I$28</definedName>
    <definedName name="pDel_List06_5_1">'Форма 4.10.4 | Т-гор.вода'!$K$18:$K$29</definedName>
    <definedName name="pDel_List06_5_2">'Форма 4.10.4 | Т-гор.вода'!$J$18:$J$29</definedName>
    <definedName name="pDel_List06_5_3">'Форма 4.10.4 | Т-гор.вода'!$I$18:$I$29</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4.10.1'!$C$26:$C$37</definedName>
    <definedName name="pDel_List14_1_2_2">'Форма 4.10.1'!$G$26:$G$37</definedName>
    <definedName name="pDel_List14_1_3">'Форма 4.10.1'!$C$39:$C$50</definedName>
    <definedName name="pDel_List14_1_3_2">'Форма 4.10.1'!$G$39:$G$50</definedName>
    <definedName name="pDel_List14_1_4">'Форма 4.10.1'!$C$52:$C$57</definedName>
    <definedName name="pDel_List14_1_4_2">'Форма 4.10.1'!$G$52:$G$57</definedName>
    <definedName name="pDel_List14_1_5">'Форма 4.10.1'!$C$59:$C$64</definedName>
    <definedName name="pDel_List14_1_5_2">'Форма 4.10.1'!$G$59:$G$64</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тарифов'!$E$36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потр'!$AJ$13:$AJ$28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Т-ТН'!$AJ$18:$AJ$28</definedName>
    <definedName name="pIns_List06_5_Period">'Форма 4.10.4 | Т-гор.вода'!$AY$14:$AY$29</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REESTR_ORG!$A$2:$J$164</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тарифов'!$R$20:$R$36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et_union_hor!$M$148</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тарифов'!$W$20:$W$36</definedName>
    <definedName name="warmSource">'Перечень тарифов'!$V$20:$V$36</definedName>
    <definedName name="year_list">TEHSHEET!$C$2:$C$6</definedName>
    <definedName name="year_list1">TEHSHEET!$B$2:$B$27</definedName>
  </definedNames>
  <calcPr calcId="145621"/>
</workbook>
</file>

<file path=xl/calcChain.xml><?xml version="1.0" encoding="utf-8"?>
<calcChain xmlns="http://schemas.openxmlformats.org/spreadsheetml/2006/main">
  <c r="A236" i="612" l="1"/>
  <c r="A237" i="612"/>
  <c r="A238" i="612"/>
  <c r="A233" i="612"/>
  <c r="A234" i="612"/>
  <c r="A235" i="612"/>
  <c r="A230" i="612"/>
  <c r="A231" i="612"/>
  <c r="A232" i="612"/>
  <c r="A228" i="612"/>
  <c r="A229" i="612"/>
  <c r="A227" i="612"/>
  <c r="A224" i="612" l="1"/>
  <c r="A225" i="612"/>
  <c r="A226" i="612"/>
  <c r="A221" i="612"/>
  <c r="A222" i="612"/>
  <c r="A223" i="612"/>
  <c r="A218" i="612"/>
  <c r="A219" i="612"/>
  <c r="A220" i="612"/>
  <c r="A215" i="612"/>
  <c r="A216" i="612"/>
  <c r="A217" i="612"/>
  <c r="A212" i="612"/>
  <c r="A213" i="612"/>
  <c r="A214" i="612"/>
  <c r="A209" i="612"/>
  <c r="A210" i="612"/>
  <c r="A211" i="612"/>
  <c r="A206" i="612"/>
  <c r="A207" i="612"/>
  <c r="A208" i="612"/>
  <c r="A203" i="612"/>
  <c r="A204" i="612"/>
  <c r="A205" i="612"/>
  <c r="A202"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M8" i="628"/>
  <c r="O8" i="628"/>
  <c r="M9" i="628"/>
  <c r="O9" i="628"/>
  <c r="O17" i="628"/>
  <c r="P17" i="628" s="1"/>
  <c r="Q17" i="628" s="1"/>
  <c r="R17" i="628" s="1"/>
  <c r="S17" i="628" s="1"/>
  <c r="T17" i="628" s="1"/>
  <c r="U17" i="628" s="1"/>
  <c r="V17" i="628" s="1"/>
  <c r="W17" i="628" s="1"/>
  <c r="X17" i="628" s="1"/>
  <c r="Z17" i="628" s="1"/>
  <c r="AA17" i="628" s="1"/>
  <c r="AB17" i="628" s="1"/>
  <c r="AC17" i="628" s="1"/>
  <c r="AD17" i="628" s="1"/>
  <c r="AE17" i="628" s="1"/>
  <c r="AF17" i="628" s="1"/>
  <c r="AG17" i="628" s="1"/>
  <c r="AH17" i="628" s="1"/>
  <c r="AI17" i="628" s="1"/>
  <c r="AJ17" i="628" s="1"/>
  <c r="AL17" i="628" s="1"/>
  <c r="AM17" i="628" s="1"/>
  <c r="AN17" i="628" s="1"/>
  <c r="AO17" i="628" s="1"/>
  <c r="AP17" i="628" s="1"/>
  <c r="AQ17" i="628" s="1"/>
  <c r="AR17" i="628" s="1"/>
  <c r="AS17" i="628" s="1"/>
  <c r="AT17" i="628" s="1"/>
  <c r="AU17" i="628" s="1"/>
  <c r="AV17" i="628" s="1"/>
  <c r="AX17" i="628" s="1"/>
  <c r="AZ17" i="628" s="1"/>
  <c r="O18" i="628"/>
  <c r="BC24" i="628"/>
  <c r="V24" i="628"/>
  <c r="AH24" i="628"/>
  <c r="AT24" i="628"/>
  <c r="BD25" i="628"/>
  <c r="AT119" i="471"/>
  <c r="AT109" i="471"/>
  <c r="AH119" i="471"/>
  <c r="AH109" i="471"/>
  <c r="M8" i="627"/>
  <c r="O8" i="627"/>
  <c r="M9" i="627"/>
  <c r="O9" i="627"/>
  <c r="O17" i="627"/>
  <c r="P17" i="627" s="1"/>
  <c r="Q17" i="627" s="1"/>
  <c r="R17" i="627" s="1"/>
  <c r="S17" i="627" s="1"/>
  <c r="U17" i="627" s="1"/>
  <c r="V17" i="627" s="1"/>
  <c r="W17" i="627" s="1"/>
  <c r="X17" i="627" s="1"/>
  <c r="Y17" i="627" s="1"/>
  <c r="Z17" i="627" s="1"/>
  <c r="AB17" i="627" s="1"/>
  <c r="AC17" i="627" s="1"/>
  <c r="AD17" i="627" s="1"/>
  <c r="AE17" i="627" s="1"/>
  <c r="AF17" i="627" s="1"/>
  <c r="AG17" i="627" s="1"/>
  <c r="AI17" i="627" s="1"/>
  <c r="AJ17" i="627" s="1"/>
  <c r="AK17" i="627" s="1"/>
  <c r="O18" i="627"/>
  <c r="AN24" i="627"/>
  <c r="Q25" i="627"/>
  <c r="X25" i="627"/>
  <c r="AE25" i="627"/>
  <c r="AE92" i="471"/>
  <c r="X92" i="471"/>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O18" i="642"/>
  <c r="AN18" i="642"/>
  <c r="AN19" i="642"/>
  <c r="AN20" i="642"/>
  <c r="AN21" i="642"/>
  <c r="AN22" i="642"/>
  <c r="AN23" i="642"/>
  <c r="Q25" i="642"/>
  <c r="X25" i="642"/>
  <c r="AE25" i="642"/>
  <c r="AN24" i="642"/>
  <c r="AN25" i="642"/>
  <c r="AN26" i="642"/>
  <c r="AN27" i="642"/>
  <c r="AN28" i="642"/>
  <c r="AE244" i="471"/>
  <c r="X244" i="471"/>
  <c r="H24" i="649"/>
  <c r="H23" i="649"/>
  <c r="H21" i="649"/>
  <c r="H20" i="649"/>
  <c r="H18" i="649"/>
  <c r="H17" i="649"/>
  <c r="H15" i="649"/>
  <c r="H14" i="649"/>
  <c r="H12" i="649"/>
  <c r="H11" i="649"/>
  <c r="H9" i="649"/>
  <c r="H8" i="649"/>
  <c r="H7" i="649"/>
  <c r="H24" i="645"/>
  <c r="H21" i="645"/>
  <c r="H20" i="645"/>
  <c r="H23" i="645"/>
  <c r="H18" i="645"/>
  <c r="H15" i="645"/>
  <c r="H14" i="645"/>
  <c r="H17" i="645"/>
  <c r="H12" i="645"/>
  <c r="H9" i="645"/>
  <c r="H8" i="645"/>
  <c r="F63" i="647"/>
  <c r="E63" i="647"/>
  <c r="F56" i="647"/>
  <c r="E56" i="647"/>
  <c r="F47" i="647"/>
  <c r="E47" i="647"/>
  <c r="F34" i="647"/>
  <c r="E34" i="647"/>
  <c r="F21" i="647"/>
  <c r="E21" i="647"/>
  <c r="F61" i="647"/>
  <c r="E61" i="647"/>
  <c r="F54" i="647"/>
  <c r="E54" i="647"/>
  <c r="F43" i="647"/>
  <c r="E43" i="647"/>
  <c r="F30" i="647"/>
  <c r="E30" i="647"/>
  <c r="F19" i="647"/>
  <c r="E19" i="647"/>
  <c r="F59" i="647"/>
  <c r="E59" i="647"/>
  <c r="F52" i="647"/>
  <c r="E52" i="647"/>
  <c r="F39" i="647"/>
  <c r="E39" i="647"/>
  <c r="F26" i="647"/>
  <c r="E26" i="647"/>
  <c r="F17" i="647"/>
  <c r="E17" i="647"/>
  <c r="H12" i="637"/>
  <c r="H9" i="637"/>
  <c r="H8" i="637"/>
  <c r="H13" i="643"/>
  <c r="H12" i="643"/>
  <c r="H9" i="643"/>
  <c r="H8" i="643"/>
  <c r="H12" i="616"/>
  <c r="H9" i="616"/>
  <c r="H8" i="616"/>
  <c r="R14" i="601"/>
  <c r="H25" i="649" s="1"/>
  <c r="R13" i="601"/>
  <c r="R12" i="601"/>
  <c r="P12" i="601"/>
  <c r="F15" i="645"/>
  <c r="L19" i="642"/>
  <c r="L21" i="642"/>
  <c r="L23" i="642"/>
  <c r="F17" i="649"/>
  <c r="F23" i="649"/>
  <c r="F22" i="649"/>
  <c r="F24" i="649"/>
  <c r="F20" i="645"/>
  <c r="F25" i="645"/>
  <c r="M14" i="601"/>
  <c r="L20" i="628"/>
  <c r="L21" i="627"/>
  <c r="AL24" i="627"/>
  <c r="F10" i="649"/>
  <c r="F15" i="649"/>
  <c r="F23" i="645"/>
  <c r="L19" i="628"/>
  <c r="L20" i="627"/>
  <c r="AM23" i="627"/>
  <c r="F16" i="645"/>
  <c r="L18" i="628"/>
  <c r="L21" i="628"/>
  <c r="L24" i="628"/>
  <c r="BA24" i="628"/>
  <c r="L23" i="627"/>
  <c r="L20" i="642"/>
  <c r="L22" i="642"/>
  <c r="L24" i="642"/>
  <c r="AL24" i="642"/>
  <c r="F21" i="649"/>
  <c r="F8" i="649"/>
  <c r="F14" i="649"/>
  <c r="F18" i="649"/>
  <c r="F13" i="649"/>
  <c r="F24" i="645"/>
  <c r="F14" i="645"/>
  <c r="F19" i="645"/>
  <c r="M12" i="601"/>
  <c r="L23" i="628"/>
  <c r="L19" i="627"/>
  <c r="F19" i="649"/>
  <c r="F25" i="649"/>
  <c r="F12" i="649"/>
  <c r="F9" i="649"/>
  <c r="F11" i="649"/>
  <c r="F22" i="645"/>
  <c r="F17" i="645"/>
  <c r="B3" i="525"/>
  <c r="F18" i="645"/>
  <c r="BB23" i="628"/>
  <c r="L18" i="627"/>
  <c r="L24" i="627"/>
  <c r="L18" i="642"/>
  <c r="F16" i="649"/>
  <c r="F20" i="649"/>
  <c r="F21" i="645"/>
  <c r="M13" i="601"/>
  <c r="H19" i="645" l="1"/>
  <c r="H19" i="649"/>
  <c r="H13" i="616"/>
  <c r="H25" i="645"/>
  <c r="H13" i="649"/>
  <c r="H13" i="637"/>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2" i="624"/>
  <c r="L19" i="624"/>
  <c r="X24" i="624"/>
  <c r="L21" i="624"/>
  <c r="L24" i="624"/>
  <c r="L23" i="624"/>
  <c r="L18" i="624"/>
  <c r="L20" i="624"/>
  <c r="F8" i="647" l="1"/>
  <c r="E8" i="647"/>
  <c r="F7" i="647"/>
  <c r="E7" i="647"/>
  <c r="H11" i="645"/>
  <c r="H7" i="645"/>
  <c r="F11" i="645"/>
  <c r="F8" i="645"/>
  <c r="F13" i="645"/>
  <c r="F12" i="645"/>
  <c r="F10" i="645"/>
  <c r="F9" i="645"/>
  <c r="O9" i="632" l="1"/>
  <c r="M9" i="632"/>
  <c r="O8" i="632"/>
  <c r="M8" i="632"/>
  <c r="N9" i="633"/>
  <c r="M9" i="633"/>
  <c r="N8" i="633"/>
  <c r="M8" i="633"/>
  <c r="O9" i="630"/>
  <c r="M9" i="630"/>
  <c r="O8" i="630"/>
  <c r="M8" i="630"/>
  <c r="O9" i="629"/>
  <c r="M9" i="629"/>
  <c r="O8" i="629"/>
  <c r="M8" i="629"/>
  <c r="O9" i="631"/>
  <c r="M9" i="631"/>
  <c r="O8" i="631"/>
  <c r="M8" i="631"/>
  <c r="O11" i="640"/>
  <c r="M11" i="640"/>
  <c r="O10" i="640"/>
  <c r="M10" i="640"/>
  <c r="O11" i="626"/>
  <c r="M11" i="626"/>
  <c r="O10" i="626"/>
  <c r="M10" i="626"/>
  <c r="O9" i="625"/>
  <c r="M9" i="625"/>
  <c r="O8" i="625"/>
  <c r="M8" i="625"/>
  <c r="E2" i="437"/>
  <c r="E3" i="437"/>
  <c r="B2" i="525"/>
  <c r="O18" i="632" l="1"/>
  <c r="P18" i="632" s="1"/>
  <c r="Q18" i="632" s="1"/>
  <c r="R18" i="632" s="1"/>
  <c r="S18" i="632" s="1"/>
  <c r="T18" i="632" s="1"/>
  <c r="V18" i="632" s="1"/>
  <c r="R24" i="632"/>
  <c r="L20" i="632"/>
  <c r="L21" i="632"/>
  <c r="L19" i="632"/>
  <c r="L22" i="632"/>
  <c r="L23" i="632"/>
  <c r="Y23" i="632"/>
  <c r="X18" i="632" l="1"/>
  <c r="M12" i="550"/>
  <c r="AN250" i="471" l="1"/>
  <c r="AN249" i="471"/>
  <c r="AN248" i="471"/>
  <c r="AN247" i="471"/>
  <c r="AN246" i="471"/>
  <c r="AN245" i="471"/>
  <c r="AN244" i="471"/>
  <c r="Q244" i="471"/>
  <c r="AN243" i="471"/>
  <c r="AN242" i="471"/>
  <c r="AN241" i="471"/>
  <c r="AN240" i="471"/>
  <c r="AN239" i="471"/>
  <c r="AN238" i="471"/>
  <c r="AN237" i="471"/>
  <c r="H11" i="643"/>
  <c r="H7" i="643"/>
  <c r="L241" i="471"/>
  <c r="L242" i="471"/>
  <c r="F8" i="643"/>
  <c r="AL243" i="471"/>
  <c r="F13" i="643"/>
  <c r="F11" i="643"/>
  <c r="L238" i="471"/>
  <c r="F12" i="643"/>
  <c r="L240" i="471"/>
  <c r="F10" i="643"/>
  <c r="F9" i="643"/>
  <c r="L239" i="471"/>
  <c r="L237" i="471"/>
  <c r="L243" i="471"/>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19" i="471"/>
  <c r="L221" i="471"/>
  <c r="L25" i="640"/>
  <c r="L20" i="640"/>
  <c r="L225" i="471"/>
  <c r="L21" i="640"/>
  <c r="F11" i="641"/>
  <c r="F9" i="641"/>
  <c r="L222" i="471"/>
  <c r="L223" i="471"/>
  <c r="L224" i="471"/>
  <c r="F13" i="641"/>
  <c r="L22" i="640"/>
  <c r="L24" i="640"/>
  <c r="L26" i="640"/>
  <c r="X26" i="640"/>
  <c r="F10" i="641"/>
  <c r="L220" i="471"/>
  <c r="L23" i="640"/>
  <c r="F8" i="641"/>
  <c r="X225" i="471"/>
  <c r="F12" i="641"/>
  <c r="V19" i="640" l="1"/>
  <c r="W19" i="640" s="1"/>
  <c r="AA197" i="471" l="1"/>
  <c r="AI196" i="471"/>
  <c r="R183" i="471"/>
  <c r="V119" i="471"/>
  <c r="BD110" i="471"/>
  <c r="BC109" i="471"/>
  <c r="V109" i="471"/>
  <c r="Q149" i="471"/>
  <c r="Z148" i="471"/>
  <c r="Q131" i="471"/>
  <c r="Z130" i="471"/>
  <c r="Q92" i="471"/>
  <c r="AN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0" i="636"/>
  <c r="L182" i="471"/>
  <c r="L161" i="471"/>
  <c r="F12" i="638"/>
  <c r="L129" i="471"/>
  <c r="L196" i="471"/>
  <c r="X130" i="471"/>
  <c r="F13" i="636"/>
  <c r="F10" i="637"/>
  <c r="L165" i="471"/>
  <c r="L90" i="471"/>
  <c r="L105" i="471"/>
  <c r="F10" i="638"/>
  <c r="L144" i="471"/>
  <c r="F10" i="639"/>
  <c r="F12" i="639"/>
  <c r="L52" i="471"/>
  <c r="L142" i="471"/>
  <c r="L67" i="471"/>
  <c r="L87" i="471"/>
  <c r="X166" i="471"/>
  <c r="Y147" i="471"/>
  <c r="L124" i="471"/>
  <c r="L143" i="471"/>
  <c r="F12" i="634"/>
  <c r="L51" i="471"/>
  <c r="L181" i="471"/>
  <c r="L108" i="471"/>
  <c r="F11" i="637"/>
  <c r="F12" i="637"/>
  <c r="BA119" i="471"/>
  <c r="F10" i="634"/>
  <c r="F11" i="635"/>
  <c r="L164" i="471"/>
  <c r="F11" i="636"/>
  <c r="F11" i="634"/>
  <c r="L125" i="471"/>
  <c r="L145" i="471"/>
  <c r="F13" i="639"/>
  <c r="F11" i="638"/>
  <c r="L103" i="471"/>
  <c r="L54" i="471"/>
  <c r="F8" i="635"/>
  <c r="L162" i="471"/>
  <c r="Y165" i="471"/>
  <c r="Y129" i="471"/>
  <c r="AL91" i="471"/>
  <c r="F12" i="635"/>
  <c r="L194" i="471"/>
  <c r="X55" i="471"/>
  <c r="F9" i="637"/>
  <c r="F12" i="636"/>
  <c r="BB108" i="471"/>
  <c r="Y182" i="471"/>
  <c r="F10" i="635"/>
  <c r="F13" i="637"/>
  <c r="F8" i="638"/>
  <c r="L180" i="471"/>
  <c r="L86" i="471"/>
  <c r="AM90" i="471"/>
  <c r="L178" i="471"/>
  <c r="L72" i="471"/>
  <c r="L193" i="471"/>
  <c r="L91" i="471"/>
  <c r="F9" i="638"/>
  <c r="L53" i="471"/>
  <c r="L68" i="471"/>
  <c r="F9" i="639"/>
  <c r="F8" i="636"/>
  <c r="F8" i="634"/>
  <c r="L55" i="471"/>
  <c r="L130" i="471"/>
  <c r="F13" i="634"/>
  <c r="L147" i="471"/>
  <c r="L104" i="471"/>
  <c r="X37" i="471"/>
  <c r="L85" i="471"/>
  <c r="L106" i="471"/>
  <c r="F9" i="635"/>
  <c r="F8" i="637"/>
  <c r="L126" i="471"/>
  <c r="L34" i="471"/>
  <c r="L31" i="471"/>
  <c r="L195" i="471"/>
  <c r="F9" i="634"/>
  <c r="L179" i="471"/>
  <c r="AH196" i="471"/>
  <c r="L33" i="471"/>
  <c r="X73" i="471"/>
  <c r="L69" i="471"/>
  <c r="L88" i="471"/>
  <c r="X148" i="471"/>
  <c r="L70" i="471"/>
  <c r="L35" i="471"/>
  <c r="L119" i="471"/>
  <c r="F8" i="639"/>
  <c r="F11" i="639"/>
  <c r="L73" i="471"/>
  <c r="L32" i="471"/>
  <c r="L71" i="471"/>
  <c r="L49" i="471"/>
  <c r="F13" i="635"/>
  <c r="L192" i="471"/>
  <c r="L50" i="471"/>
  <c r="L166" i="471"/>
  <c r="BA109" i="471"/>
  <c r="L148" i="471"/>
  <c r="F9" i="636"/>
  <c r="L160" i="471"/>
  <c r="L37" i="471"/>
  <c r="L127" i="471"/>
  <c r="L163" i="471"/>
  <c r="F13" i="638"/>
  <c r="L36" i="471"/>
  <c r="L109"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2" i="625"/>
  <c r="L19" i="625"/>
  <c r="L24" i="626"/>
  <c r="L18" i="625"/>
  <c r="L22" i="626"/>
  <c r="L25" i="626"/>
  <c r="X24" i="625"/>
  <c r="X26" i="626"/>
  <c r="L20" i="626"/>
  <c r="L20" i="625"/>
  <c r="L21" i="625"/>
  <c r="L26" i="626"/>
  <c r="L21" i="626"/>
  <c r="L24" i="625"/>
  <c r="L23"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21" i="631"/>
  <c r="L21" i="633"/>
  <c r="L23" i="630"/>
  <c r="Y23" i="631"/>
  <c r="L19" i="630"/>
  <c r="L24" i="631"/>
  <c r="AH23" i="633"/>
  <c r="L19" i="631"/>
  <c r="L23" i="633"/>
  <c r="X24" i="630"/>
  <c r="L24" i="630"/>
  <c r="L18" i="631"/>
  <c r="L22" i="631"/>
  <c r="Y23" i="630"/>
  <c r="L21" i="630"/>
  <c r="L18" i="630"/>
  <c r="L23" i="631"/>
  <c r="L20" i="633"/>
  <c r="X24" i="631"/>
  <c r="L19" i="633"/>
  <c r="L22" i="633"/>
  <c r="L20" i="630"/>
  <c r="AG18" i="633" l="1"/>
  <c r="U17" i="631"/>
  <c r="Q25" i="629"/>
  <c r="Z24" i="629"/>
  <c r="O17" i="629"/>
  <c r="P17" i="629" s="1"/>
  <c r="Q17" i="629" s="1"/>
  <c r="R17" i="629" s="1"/>
  <c r="L23" i="629"/>
  <c r="L20" i="629"/>
  <c r="L21" i="629"/>
  <c r="L24" i="629"/>
  <c r="Y23" i="629"/>
  <c r="L18" i="629"/>
  <c r="X24" i="629"/>
  <c r="L19" i="629"/>
  <c r="V17" i="631" l="1"/>
  <c r="W17" i="631" s="1"/>
  <c r="S17" i="629"/>
  <c r="U17" i="629" s="1"/>
  <c r="V17" i="629" s="1"/>
  <c r="W17" i="629" s="1"/>
  <c r="M291" i="471" l="1"/>
  <c r="R306" i="471"/>
  <c r="P296" i="471"/>
  <c r="R301" i="471"/>
  <c r="R296" i="471"/>
  <c r="H11" i="618"/>
  <c r="H7" i="618"/>
  <c r="H11" i="617"/>
  <c r="H7" i="617"/>
  <c r="H11" i="616"/>
  <c r="H7" i="616"/>
  <c r="H11" i="614"/>
  <c r="H7" i="614"/>
  <c r="H339" i="471"/>
  <c r="E29" i="205"/>
  <c r="F29" i="205"/>
  <c r="E326" i="471"/>
  <c r="E331" i="471"/>
  <c r="F10" i="616"/>
  <c r="F11" i="618"/>
  <c r="F9" i="614"/>
  <c r="F13" i="614"/>
  <c r="F11" i="616"/>
  <c r="F339" i="471"/>
  <c r="F8" i="617"/>
  <c r="F13" i="618"/>
  <c r="F338" i="471"/>
  <c r="F11" i="614"/>
  <c r="F12" i="616"/>
  <c r="F10" i="617"/>
  <c r="F12" i="617"/>
  <c r="F8" i="616"/>
  <c r="F12" i="614"/>
  <c r="F10" i="618"/>
  <c r="F9" i="616"/>
  <c r="F340" i="471"/>
  <c r="F13" i="616"/>
  <c r="F10" i="614"/>
  <c r="M296" i="471"/>
  <c r="F12" i="618"/>
  <c r="F337" i="471"/>
  <c r="F8" i="618"/>
  <c r="F8" i="614"/>
  <c r="F9" i="617"/>
  <c r="F336" i="471"/>
  <c r="M306" i="471"/>
  <c r="F13" i="617"/>
  <c r="F9" i="618"/>
  <c r="F11" i="617"/>
  <c r="M301" i="471"/>
  <c r="F341" i="471"/>
</calcChain>
</file>

<file path=xl/sharedStrings.xml><?xml version="1.0" encoding="utf-8"?>
<sst xmlns="http://schemas.openxmlformats.org/spreadsheetml/2006/main" count="5029" uniqueCount="2285">
  <si>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</si>
  <si>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</si>
  <si>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</si>
  <si>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</si>
  <si>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</si>
  <si>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</si>
  <si>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</si>
  <si>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</si>
  <si>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</si>
  <si>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</si>
  <si>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</si>
  <si>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</si>
  <si>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</si>
  <si>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</si>
  <si>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</si>
  <si>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</si>
  <si>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</si>
  <si>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</si>
  <si>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</si>
  <si>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</si>
  <si>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</si>
  <si>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</si>
  <si>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</si>
  <si>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</si>
  <si>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</si>
  <si>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</si>
  <si>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</si>
  <si>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</si>
  <si>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</si>
  <si>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</si>
  <si>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</si>
  <si>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</si>
  <si>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</si>
  <si>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</si>
  <si>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</si>
  <si>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</si>
  <si>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</si>
  <si>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</si>
  <si>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</si>
  <si>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</si>
  <si>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</si>
  <si>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</si>
  <si>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</si>
  <si>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</si>
  <si>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</si>
  <si>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</si>
  <si>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</si>
  <si>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</si>
  <si>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</si>
  <si>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</si>
  <si>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</si>
  <si>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</si>
  <si>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</si>
  <si>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</si>
  <si>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</si>
  <si>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</si>
  <si>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</si>
  <si>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</si>
  <si>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</si>
  <si>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</si>
  <si>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</si>
  <si>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</si>
  <si>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</si>
  <si>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</si>
  <si>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</si>
  <si>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</si>
  <si>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</si>
  <si>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</si>
  <si>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</si>
  <si>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</si>
  <si>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</si>
  <si>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</si>
  <si>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</si>
  <si>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</si>
  <si>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</si>
  <si>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</si>
  <si>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</si>
  <si>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</si>
  <si>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</si>
  <si>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</si>
  <si>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</si>
  <si>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</si>
  <si>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</si>
  <si>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</si>
  <si>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</si>
  <si>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</si>
  <si>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</si>
  <si>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</si>
  <si>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</si>
  <si>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</si>
  <si>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</si>
  <si>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</si>
  <si>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</si>
  <si>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</si>
  <si>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</si>
  <si>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</si>
  <si>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</si>
  <si>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</si>
  <si>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</si>
  <si>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</si>
  <si>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</si>
  <si>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</si>
  <si>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</si>
  <si>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</si>
  <si>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</si>
  <si>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</si>
  <si>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</si>
  <si>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</si>
  <si>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</si>
  <si>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</si>
  <si>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</si>
  <si>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</si>
  <si>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</si>
  <si>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</si>
  <si>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</si>
  <si>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</si>
  <si>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</si>
  <si>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</si>
  <si>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</si>
  <si>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</si>
  <si>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</si>
  <si>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</si>
  <si>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</si>
  <si>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</si>
  <si>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</si>
  <si>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</si>
  <si>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</si>
  <si>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</si>
  <si>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</si>
  <si>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</si>
  <si>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</si>
  <si>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</si>
  <si>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</si>
  <si>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</si>
  <si>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</si>
  <si>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</si>
  <si>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</si>
  <si>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</si>
  <si>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</si>
  <si>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</si>
  <si>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</si>
  <si>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</si>
  <si>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</si>
  <si>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</si>
  <si>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</si>
  <si>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</si>
  <si>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</si>
  <si>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</si>
  <si>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</si>
  <si>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</si>
  <si>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</si>
  <si>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</si>
  <si>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</si>
  <si>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</si>
  <si>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</si>
  <si>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</si>
  <si>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</si>
  <si>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</si>
  <si>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</si>
  <si>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</si>
  <si>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</si>
  <si>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</si>
  <si>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</si>
  <si>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</si>
  <si>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</si>
  <si>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</si>
  <si>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</si>
  <si>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</si>
  <si>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</si>
  <si>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</si>
  <si>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</si>
  <si>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</si>
  <si>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</si>
  <si>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</si>
  <si>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</si>
  <si>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</si>
  <si>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</si>
  <si>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</si>
  <si>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</si>
  <si>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</si>
  <si>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</si>
  <si>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</si>
  <si>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</si>
  <si>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</si>
  <si>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</si>
  <si>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</si>
  <si>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</si>
  <si>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</si>
  <si>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</si>
  <si>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</si>
  <si>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</si>
  <si>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</si>
  <si>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</si>
  <si>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</si>
  <si>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</si>
  <si>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</si>
  <si>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</si>
  <si>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</si>
  <si>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</si>
  <si>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</si>
  <si>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</si>
  <si>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</si>
  <si>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</si>
  <si>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</si>
  <si>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</si>
  <si>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</si>
  <si>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</si>
  <si>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</si>
  <si>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</si>
  <si>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</si>
  <si>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</si>
  <si>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</si>
  <si>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</si>
  <si>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</si>
  <si>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</si>
  <si>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</si>
  <si>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</si>
  <si>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</si>
  <si>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</si>
  <si>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</si>
  <si>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</si>
  <si>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</si>
  <si>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</si>
  <si>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</si>
  <si>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</si>
  <si>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</si>
  <si>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</si>
  <si>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</si>
  <si>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</si>
  <si>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</si>
  <si>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</si>
  <si>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</si>
  <si>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</si>
  <si>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</si>
  <si>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</si>
  <si>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</si>
  <si>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</si>
  <si>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</si>
  <si>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</si>
  <si>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</si>
  <si>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</si>
  <si>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</si>
  <si>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</si>
  <si>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</si>
  <si>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</si>
  <si>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</si>
  <si>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</si>
  <si>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</si>
  <si>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</si>
  <si>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</si>
  <si>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</si>
  <si>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</si>
  <si>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</si>
  <si>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</si>
  <si>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</si>
  <si>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</si>
  <si>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</si>
  <si>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</si>
  <si>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</si>
  <si>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</si>
  <si>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</si>
  <si>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</si>
  <si>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</si>
  <si>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</si>
  <si>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</si>
  <si>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</si>
  <si>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</si>
  <si>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</si>
  <si>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</si>
  <si>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</si>
  <si>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</si>
  <si>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</si>
  <si>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</si>
  <si>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</si>
  <si>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</si>
  <si>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</si>
  <si>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</si>
  <si>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</si>
  <si>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</si>
  <si>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</si>
  <si>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</si>
  <si>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</si>
  <si>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</si>
  <si>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</si>
  <si>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</si>
  <si>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</si>
  <si>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</si>
  <si>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</si>
  <si>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</si>
  <si>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</si>
  <si>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</si>
  <si>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</si>
  <si>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</si>
  <si>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</si>
  <si>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</si>
  <si>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</si>
  <si>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</si>
  <si>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</si>
  <si>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</si>
  <si>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</si>
  <si>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</si>
  <si>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</si>
  <si>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</si>
  <si>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</si>
  <si>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</si>
  <si>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</si>
  <si>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</si>
  <si>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</si>
  <si>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</si>
  <si>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</si>
  <si>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</si>
  <si>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</si>
  <si>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</si>
  <si>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</si>
  <si>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</si>
  <si>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</si>
  <si>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</si>
  <si>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</si>
  <si>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</si>
  <si>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</si>
  <si>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</si>
  <si>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</si>
  <si>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</si>
  <si>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</si>
  <si>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</si>
  <si>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</si>
  <si>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</si>
  <si>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</si>
  <si>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</si>
  <si>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</si>
  <si>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</si>
  <si>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</si>
  <si>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</si>
  <si>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</si>
  <si>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</si>
  <si>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</si>
  <si>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</si>
  <si>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</si>
  <si>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</si>
  <si>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</si>
  <si>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</si>
  <si>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</si>
  <si>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</si>
  <si>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</si>
  <si>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</si>
  <si>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</si>
  <si>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</si>
  <si>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</si>
  <si>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</si>
  <si>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</si>
  <si>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</si>
  <si>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</si>
  <si>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</si>
  <si>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</si>
  <si>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</si>
  <si>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</si>
  <si>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</si>
  <si>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</si>
  <si>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</si>
  <si>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</si>
  <si>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</si>
  <si>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</si>
  <si>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</si>
  <si>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</si>
  <si>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</si>
  <si>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</si>
  <si>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</si>
  <si>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</si>
  <si>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</si>
  <si>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</si>
  <si>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</si>
  <si>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</si>
  <si>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</si>
  <si>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</si>
  <si>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</si>
  <si>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</si>
  <si>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</si>
  <si>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</si>
  <si>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</si>
  <si>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</si>
  <si>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</si>
  <si>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</si>
  <si>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</si>
  <si>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</si>
  <si>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</si>
  <si>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</si>
  <si>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</si>
  <si>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</si>
  <si>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</si>
  <si>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</si>
  <si>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</si>
  <si>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</si>
  <si>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</si>
  <si>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</si>
  <si>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</si>
  <si>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</si>
  <si>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</si>
  <si>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</si>
  <si>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</si>
  <si>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</si>
  <si>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</si>
  <si>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</si>
  <si>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</si>
  <si>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</si>
  <si>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</si>
  <si>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</si>
  <si>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</si>
  <si>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</si>
  <si>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</si>
  <si>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</si>
  <si>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</si>
  <si>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</si>
  <si>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</si>
  <si>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</si>
  <si>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</si>
  <si>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</si>
  <si>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</si>
  <si>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</si>
  <si>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</si>
  <si>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</si>
  <si>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</si>
  <si>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</si>
  <si>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</si>
  <si>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</si>
  <si>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</si>
  <si>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</si>
  <si>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</si>
  <si>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</si>
  <si>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</si>
  <si>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</si>
  <si>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</si>
  <si>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</si>
  <si>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</si>
  <si>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</si>
  <si>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</si>
  <si>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</si>
  <si>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</si>
  <si>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</si>
  <si>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</si>
  <si>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</si>
  <si>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</si>
  <si>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</si>
  <si>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</si>
  <si>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</si>
  <si>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</si>
  <si>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</si>
  <si>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</si>
  <si>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</si>
  <si>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</si>
  <si>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</si>
  <si>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</si>
  <si>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</si>
  <si>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</si>
  <si>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</si>
  <si>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</si>
  <si>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</si>
  <si>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</si>
  <si>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</si>
  <si>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</si>
  <si>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</si>
  <si>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</si>
  <si>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</si>
  <si>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</si>
  <si>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</si>
  <si>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</si>
  <si>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</si>
  <si>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</si>
  <si>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</si>
  <si>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</si>
  <si>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</si>
  <si>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</si>
  <si>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</si>
  <si>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</si>
  <si>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</si>
  <si>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</si>
  <si>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</si>
  <si>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</si>
  <si>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</si>
  <si>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</si>
  <si>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</si>
  <si>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</si>
  <si>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</si>
  <si>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</si>
  <si>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</si>
  <si>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</si>
  <si>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</si>
  <si>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</si>
  <si>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</si>
  <si>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</si>
  <si>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</si>
  <si>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</si>
  <si>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</si>
  <si>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</si>
  <si>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</si>
  <si>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</si>
  <si>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</si>
  <si>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</si>
  <si>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</si>
  <si>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</si>
  <si>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</si>
  <si>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</si>
  <si>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</si>
  <si>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</si>
  <si>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</si>
  <si>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</si>
  <si>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</si>
  <si>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</si>
  <si>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</si>
  <si>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</si>
  <si>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</si>
  <si>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</si>
  <si>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</si>
  <si>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</si>
  <si>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</si>
  <si>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</si>
  <si>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</si>
  <si>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</si>
  <si>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</si>
  <si>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</si>
  <si>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</si>
  <si>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</si>
  <si>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</si>
  <si>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</si>
  <si>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</si>
  <si>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</si>
  <si>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</si>
  <si>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</si>
  <si>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</si>
  <si>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</si>
  <si>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</si>
  <si>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</si>
  <si>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</si>
  <si>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</si>
  <si>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</si>
  <si>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</si>
  <si>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</si>
  <si>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</si>
  <si>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</si>
  <si>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</si>
  <si>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</si>
  <si>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</si>
  <si>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</si>
  <si>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</si>
  <si>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</si>
  <si>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</si>
  <si>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</si>
  <si>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</si>
  <si>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</si>
  <si>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</si>
  <si>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</si>
  <si>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</si>
  <si>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</si>
  <si>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</si>
  <si>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</si>
  <si>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</si>
  <si>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</si>
  <si>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</si>
  <si>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</si>
  <si>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</si>
  <si>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</si>
  <si>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</si>
  <si>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</si>
  <si>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</si>
  <si>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</si>
  <si>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</si>
  <si>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</si>
  <si>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</si>
  <si>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</si>
  <si>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</si>
  <si>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</si>
  <si>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</si>
  <si>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</si>
  <si>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</si>
  <si>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</si>
  <si>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</si>
  <si>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</si>
  <si>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</si>
  <si>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</si>
  <si>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</si>
  <si>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</si>
  <si>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</si>
  <si>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</si>
  <si>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</si>
  <si>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</si>
  <si>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</si>
  <si>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</si>
  <si>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</si>
  <si>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</si>
  <si>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</si>
  <si>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</si>
  <si>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</si>
  <si>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</si>
  <si>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</si>
  <si>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</si>
  <si>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</si>
  <si>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</si>
  <si>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</si>
  <si>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</si>
  <si>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</si>
  <si>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</si>
  <si>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</si>
  <si>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</si>
  <si>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</si>
  <si>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</si>
  <si>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</si>
  <si>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</si>
  <si>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</si>
  <si>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</si>
  <si>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</si>
  <si>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</si>
  <si>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</si>
  <si>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</si>
  <si>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</si>
  <si>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</si>
  <si>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</si>
  <si>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</si>
  <si>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</si>
  <si>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</si>
  <si>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</si>
  <si>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</si>
  <si>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</si>
  <si>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</si>
  <si>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</si>
  <si>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</si>
  <si>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</si>
  <si>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</si>
  <si>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</si>
  <si>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</si>
  <si>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</si>
  <si>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</si>
  <si>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</si>
  <si>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</si>
  <si>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</si>
  <si>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</si>
  <si>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</si>
  <si>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</si>
  <si>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</si>
  <si>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</si>
  <si>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</si>
  <si>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</si>
  <si>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</si>
  <si>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</si>
  <si>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</si>
  <si>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</si>
  <si>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</si>
  <si>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</si>
  <si>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</si>
  <si>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</si>
  <si>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</si>
  <si>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</si>
  <si>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</si>
  <si>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</si>
  <si>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</si>
  <si>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</si>
  <si>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</si>
  <si>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</si>
  <si>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</si>
  <si>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</si>
  <si>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</si>
  <si>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</si>
  <si>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</si>
  <si>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</si>
  <si>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</si>
  <si>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</si>
  <si>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</si>
  <si>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</si>
  <si>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</si>
  <si>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</si>
  <si>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</si>
  <si>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</si>
  <si>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</si>
  <si>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</si>
  <si>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</si>
  <si>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</si>
  <si>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</si>
  <si>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</si>
  <si>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</si>
  <si>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</si>
  <si>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</si>
  <si>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</si>
  <si>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</si>
  <si>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</si>
  <si>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</si>
  <si>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</si>
  <si>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</si>
  <si>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</si>
  <si>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</si>
  <si>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</si>
  <si>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</si>
  <si>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</si>
  <si>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</si>
  <si>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</si>
  <si>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</si>
  <si>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</si>
  <si>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</si>
  <si>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</si>
  <si>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</si>
  <si>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</si>
  <si>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</si>
  <si>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</si>
  <si>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</si>
  <si>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</si>
  <si>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</si>
  <si>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</si>
  <si>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</si>
  <si>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</si>
  <si>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</si>
  <si>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</si>
  <si>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</si>
  <si>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</si>
  <si>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</si>
  <si>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</si>
  <si>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</si>
  <si>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</si>
  <si>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</si>
  <si>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</si>
  <si>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</si>
  <si>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</si>
  <si>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</si>
  <si>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</si>
  <si>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</si>
  <si>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</si>
  <si>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</si>
  <si>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</si>
  <si>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</si>
  <si>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</si>
  <si>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</si>
  <si>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</si>
  <si>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</si>
  <si>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</si>
  <si>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</si>
  <si>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</si>
  <si>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</si>
  <si>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</si>
  <si>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</si>
  <si>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</si>
  <si>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</si>
  <si>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</si>
  <si>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</si>
  <si>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</si>
  <si>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</si>
  <si>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</si>
  <si>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</si>
  <si>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</si>
  <si>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</si>
  <si>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</si>
  <si>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</si>
  <si>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</si>
  <si>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</si>
  <si>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</si>
  <si>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</si>
  <si>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</si>
  <si>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</si>
  <si>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</si>
  <si>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</si>
  <si>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</si>
  <si>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</si>
  <si>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1.0.1</t>
  </si>
  <si>
    <t>Описание изменений: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</si>
  <si>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</si>
  <si>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</si>
  <si>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C:\Users\Я\Documents\ЕИАС\для годового отчета\разовые формы\2019\FAS.JKH.OPEN.INFO.REQUEST.WARM(v1.0).BKP..xlsb</t>
  </si>
  <si>
    <t>Резервная копия создана: C:\Users\Я\Documents\ЕИАС\для годового отчета\разовые формы\2019\FAS.JKH.OPEN.INFO.REQUEST.WARM(v1.0).BKP..xlsb</t>
  </si>
  <si>
    <t>Создание книги для установки обновлений...</t>
  </si>
  <si>
    <t>Файл обновления загружен: C:\Users\Я\Documents\ЕИАС\для годового отчета\разовые формы\2019\UPDATE.FAS.JKH.OPEN.INFO.REQUEST.WARM.TO.1.0.1.85.xls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</si>
  <si>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</si>
  <si>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</si>
  <si>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Нет доступных обновлений для отчёта с кодом FAS.JKH.OPEN.INFO.REQUEST.WARM!</t>
  </si>
  <si>
    <t>15.05.2019</t>
  </si>
  <si>
    <t>Азовский район</t>
  </si>
  <si>
    <t>60601000</t>
  </si>
  <si>
    <t>Александровское сельское поселение</t>
  </si>
  <si>
    <t>60601405</t>
  </si>
  <si>
    <t>Елизаветинское сельское поселение</t>
  </si>
  <si>
    <t>60601410</t>
  </si>
  <si>
    <t>Елизаветовское сельское поселение</t>
  </si>
  <si>
    <t>60601420</t>
  </si>
  <si>
    <t>Задонское сельское поселение</t>
  </si>
  <si>
    <t>60601425</t>
  </si>
  <si>
    <t>Кагальницкое сельское поселение</t>
  </si>
  <si>
    <t>60601430</t>
  </si>
  <si>
    <t>Калиновское сельское поселение</t>
  </si>
  <si>
    <t>60601435</t>
  </si>
  <si>
    <t>Красносадовское сельское поселение</t>
  </si>
  <si>
    <t>60601438</t>
  </si>
  <si>
    <t>Круглянское сельское поселение</t>
  </si>
  <si>
    <t>60601440</t>
  </si>
  <si>
    <t>Кугейское сельское поселение</t>
  </si>
  <si>
    <t>60601444</t>
  </si>
  <si>
    <t>Кулешовское сельское поселение</t>
  </si>
  <si>
    <t>60601448</t>
  </si>
  <si>
    <t>Маргаритовское сельское поселение</t>
  </si>
  <si>
    <t>60601452</t>
  </si>
  <si>
    <t>Новоалександровское сельское поселение</t>
  </si>
  <si>
    <t>60601455</t>
  </si>
  <si>
    <t>Обильненское сельское поселение</t>
  </si>
  <si>
    <t>60601458</t>
  </si>
  <si>
    <t>Отрадовское сельское поселение</t>
  </si>
  <si>
    <t>60601460</t>
  </si>
  <si>
    <t>Пешковское сельское поселение</t>
  </si>
  <si>
    <t>60601463</t>
  </si>
  <si>
    <t>Рогожкинское сельское поселение</t>
  </si>
  <si>
    <t>60601472</t>
  </si>
  <si>
    <t>Самарское сельское поселение</t>
  </si>
  <si>
    <t>60601476</t>
  </si>
  <si>
    <t>Семибалковское сельское поселение</t>
  </si>
  <si>
    <t>60601480</t>
  </si>
  <si>
    <t>Аксайский район</t>
  </si>
  <si>
    <t>60602000</t>
  </si>
  <si>
    <t>Аксайское городское поселение</t>
  </si>
  <si>
    <t>60602101</t>
  </si>
  <si>
    <t>Большелогское сельское поселение</t>
  </si>
  <si>
    <t>60602405</t>
  </si>
  <si>
    <t>Верхнеподпольненское сельское поселение</t>
  </si>
  <si>
    <t>60602410</t>
  </si>
  <si>
    <t>Грушевское сельское поселение</t>
  </si>
  <si>
    <t>60602415</t>
  </si>
  <si>
    <t>Истоминское сельское поселение</t>
  </si>
  <si>
    <t>60602420</t>
  </si>
  <si>
    <t>Ленинское сельское поселение</t>
  </si>
  <si>
    <t>60602423</t>
  </si>
  <si>
    <t>Мишкинское сельское поселение</t>
  </si>
  <si>
    <t>60602425</t>
  </si>
  <si>
    <t>Ольгинское сельское поселение</t>
  </si>
  <si>
    <t>60602447</t>
  </si>
  <si>
    <t>Рассветовское сельское поселение</t>
  </si>
  <si>
    <t>60602458</t>
  </si>
  <si>
    <t>Старочеркасское сельское поселение</t>
  </si>
  <si>
    <t>60602462</t>
  </si>
  <si>
    <t>Щепкинское сельское поселение</t>
  </si>
  <si>
    <t>60602436</t>
  </si>
  <si>
    <t>Багаевский район</t>
  </si>
  <si>
    <t>60605000</t>
  </si>
  <si>
    <t>Ажиновское сельское поселение</t>
  </si>
  <si>
    <t>60605402</t>
  </si>
  <si>
    <t>Багаевское сельское поселение</t>
  </si>
  <si>
    <t>60605405</t>
  </si>
  <si>
    <t>Елкинское сельское поселение</t>
  </si>
  <si>
    <t>60605415</t>
  </si>
  <si>
    <t>Красненское сельское поселение</t>
  </si>
  <si>
    <t>60605420</t>
  </si>
  <si>
    <t>Манычское сельское поселение</t>
  </si>
  <si>
    <t>60605440</t>
  </si>
  <si>
    <t>Белокалитвинский район</t>
  </si>
  <si>
    <t>60606000</t>
  </si>
  <si>
    <t>Белокалитвинское городское поселение</t>
  </si>
  <si>
    <t>60606101</t>
  </si>
  <si>
    <t>Богураевское сельское поселение</t>
  </si>
  <si>
    <t>60606410</t>
  </si>
  <si>
    <t>Горняцкое сельское поселение</t>
  </si>
  <si>
    <t>60606417</t>
  </si>
  <si>
    <t>Грушево-Дубовское сельское поселение</t>
  </si>
  <si>
    <t>60606420</t>
  </si>
  <si>
    <t>Ильинское сельское поселение</t>
  </si>
  <si>
    <t>60606430</t>
  </si>
  <si>
    <t>Коксовское сельское поселение</t>
  </si>
  <si>
    <t>60606433</t>
  </si>
  <si>
    <t>Краснодонецкое сельское поселение</t>
  </si>
  <si>
    <t>60606435</t>
  </si>
  <si>
    <t>Литвиновское сельское поселение</t>
  </si>
  <si>
    <t>60606445</t>
  </si>
  <si>
    <t>Нижнепоповское сельское поселение</t>
  </si>
  <si>
    <t>60606450</t>
  </si>
  <si>
    <t>Рудаковское сельское поселение</t>
  </si>
  <si>
    <t>60606440</t>
  </si>
  <si>
    <t>Синегорское сельское поселение</t>
  </si>
  <si>
    <t>60606459</t>
  </si>
  <si>
    <t>Шолоховское городское поселение</t>
  </si>
  <si>
    <t>60606102</t>
  </si>
  <si>
    <t>Боковский район</t>
  </si>
  <si>
    <t>60607000</t>
  </si>
  <si>
    <t>Боковское сельское поселение</t>
  </si>
  <si>
    <t>60607411</t>
  </si>
  <si>
    <t>Верхнечирское сельское поселение</t>
  </si>
  <si>
    <t>60607422</t>
  </si>
  <si>
    <t>Грачевское сельское поселение</t>
  </si>
  <si>
    <t>60607433</t>
  </si>
  <si>
    <t>Земцовское сельское поселение</t>
  </si>
  <si>
    <t>60607455</t>
  </si>
  <si>
    <t>Каргинское сельское поселение</t>
  </si>
  <si>
    <t>60607444</t>
  </si>
  <si>
    <t>Краснозоринское сельское поселение</t>
  </si>
  <si>
    <t>60607448</t>
  </si>
  <si>
    <t>Краснокутское сельское поселение</t>
  </si>
  <si>
    <t>60607450</t>
  </si>
  <si>
    <t>Верхнедонской район</t>
  </si>
  <si>
    <t>60608000</t>
  </si>
  <si>
    <t>Верхняковское сельское поселение</t>
  </si>
  <si>
    <t>60608405</t>
  </si>
  <si>
    <t>Казанское сельское поселение</t>
  </si>
  <si>
    <t>60608412</t>
  </si>
  <si>
    <t>Казансколопатинское сельское поселение</t>
  </si>
  <si>
    <t>60608413</t>
  </si>
  <si>
    <t>Мешковское сельское поселение</t>
  </si>
  <si>
    <t>60608428</t>
  </si>
  <si>
    <t>Мещеряковское сельское поселение</t>
  </si>
  <si>
    <t>60608432</t>
  </si>
  <si>
    <t>Мигулинское сельское поселение</t>
  </si>
  <si>
    <t>60608436</t>
  </si>
  <si>
    <t>Нижнебыковское сельское поселение</t>
  </si>
  <si>
    <t>60608440</t>
  </si>
  <si>
    <t>Солонцовское сельское поселение</t>
  </si>
  <si>
    <t>60608446</t>
  </si>
  <si>
    <t>Тубянское сельское поселение</t>
  </si>
  <si>
    <t>60608448</t>
  </si>
  <si>
    <t>Шумилинское сельское поселение</t>
  </si>
  <si>
    <t>60608458</t>
  </si>
  <si>
    <t>Веселовский район</t>
  </si>
  <si>
    <t>60609000</t>
  </si>
  <si>
    <t>Верхнесоленовское сельское поселение</t>
  </si>
  <si>
    <t>60609409</t>
  </si>
  <si>
    <t>Веселовское сельское поселение</t>
  </si>
  <si>
    <t>60609411</t>
  </si>
  <si>
    <t>Краснооктябрьское сельское поселение</t>
  </si>
  <si>
    <t>60609432</t>
  </si>
  <si>
    <t>Позднеевское сельское поселение</t>
  </si>
  <si>
    <t>60609458</t>
  </si>
  <si>
    <t>Волгодонской район</t>
  </si>
  <si>
    <t>60612000</t>
  </si>
  <si>
    <t>Добровольское сельское поселение</t>
  </si>
  <si>
    <t>60612405</t>
  </si>
  <si>
    <t>Дубенцовское сельское поселение</t>
  </si>
  <si>
    <t>60612408</t>
  </si>
  <si>
    <t>Победенское сельское поселение</t>
  </si>
  <si>
    <t>60612425</t>
  </si>
  <si>
    <t>Потаповское сельское поселение</t>
  </si>
  <si>
    <t>60612428</t>
  </si>
  <si>
    <t>Прогрессовское сельское поселение</t>
  </si>
  <si>
    <t>60612430</t>
  </si>
  <si>
    <t>Романовское сельское поселение</t>
  </si>
  <si>
    <t>60612432</t>
  </si>
  <si>
    <t>Рябичевское сельское поселение</t>
  </si>
  <si>
    <t>60612435</t>
  </si>
  <si>
    <t>Город Азов</t>
  </si>
  <si>
    <t>60704000</t>
  </si>
  <si>
    <t>Город Батайск</t>
  </si>
  <si>
    <t>60707000</t>
  </si>
  <si>
    <t>Город Волгодонск</t>
  </si>
  <si>
    <t>60712000</t>
  </si>
  <si>
    <t>Город Гуково</t>
  </si>
  <si>
    <t>60715000</t>
  </si>
  <si>
    <t>Город Донецк</t>
  </si>
  <si>
    <t>60717000</t>
  </si>
  <si>
    <t>Город Зверево</t>
  </si>
  <si>
    <t>60718000</t>
  </si>
  <si>
    <t>Город Каменск-Шахтинский</t>
  </si>
  <si>
    <t>60719000</t>
  </si>
  <si>
    <t>Город Новочеркасск</t>
  </si>
  <si>
    <t>60727000</t>
  </si>
  <si>
    <t>Город Новошахтинск</t>
  </si>
  <si>
    <t>60730000</t>
  </si>
  <si>
    <t>Город Ростов-на-Дону</t>
  </si>
  <si>
    <t>60701000</t>
  </si>
  <si>
    <t>Город Таганрог</t>
  </si>
  <si>
    <t>60737000</t>
  </si>
  <si>
    <t>Город Шахты</t>
  </si>
  <si>
    <t>60740000</t>
  </si>
  <si>
    <t>Дубовский район</t>
  </si>
  <si>
    <t>60613000</t>
  </si>
  <si>
    <t>Андреевское сельское поселение</t>
  </si>
  <si>
    <t>60613405</t>
  </si>
  <si>
    <t>Барабанщиковское сельское поселение</t>
  </si>
  <si>
    <t>60613410</t>
  </si>
  <si>
    <t>Вербовологовское сельское поселение</t>
  </si>
  <si>
    <t>60613415</t>
  </si>
  <si>
    <t>60613417</t>
  </si>
  <si>
    <t>Гуреевское сельское поселение</t>
  </si>
  <si>
    <t>60613420</t>
  </si>
  <si>
    <t>Дубовское сельское поселение</t>
  </si>
  <si>
    <t>60613425</t>
  </si>
  <si>
    <t>Жуковское сельское поселение</t>
  </si>
  <si>
    <t>60613430</t>
  </si>
  <si>
    <t>Комиссаровское сельское поселение</t>
  </si>
  <si>
    <t>60613440</t>
  </si>
  <si>
    <t>Малолученское сельское поселение</t>
  </si>
  <si>
    <t>60613448</t>
  </si>
  <si>
    <t>Мирненское сельское поселение</t>
  </si>
  <si>
    <t>60613452</t>
  </si>
  <si>
    <t>Присальское сельское поселение</t>
  </si>
  <si>
    <t>60613460</t>
  </si>
  <si>
    <t>60613464</t>
  </si>
  <si>
    <t>Семичанское сельское поселение</t>
  </si>
  <si>
    <t>60613471</t>
  </si>
  <si>
    <t>Егорлыкский район</t>
  </si>
  <si>
    <t>60615000</t>
  </si>
  <si>
    <t>Балко-Грузское сельское поселение</t>
  </si>
  <si>
    <t>60615410</t>
  </si>
  <si>
    <t>Войновское сельское поселение</t>
  </si>
  <si>
    <t>60615415</t>
  </si>
  <si>
    <t>Егорлыкское сельское поселение</t>
  </si>
  <si>
    <t>60615417</t>
  </si>
  <si>
    <t>60615425</t>
  </si>
  <si>
    <t>Кавалерское сельское поселение</t>
  </si>
  <si>
    <t>60615436</t>
  </si>
  <si>
    <t>Новороговское сельское поселение</t>
  </si>
  <si>
    <t>60615447</t>
  </si>
  <si>
    <t>Объединенное сельское поселение</t>
  </si>
  <si>
    <t>60615458</t>
  </si>
  <si>
    <t>Роговское сельское поселение</t>
  </si>
  <si>
    <t>60615462</t>
  </si>
  <si>
    <t>Шаумяновское сельское поселение</t>
  </si>
  <si>
    <t>60615480</t>
  </si>
  <si>
    <t>Заветинский район</t>
  </si>
  <si>
    <t>60617000</t>
  </si>
  <si>
    <t>Заветинское сельское поселение</t>
  </si>
  <si>
    <t>60617411</t>
  </si>
  <si>
    <t>Киселевское сельское поселение</t>
  </si>
  <si>
    <t>60617428</t>
  </si>
  <si>
    <t>Кичкинское сельское поселение</t>
  </si>
  <si>
    <t>60617430</t>
  </si>
  <si>
    <t>Никольское сельское поселение</t>
  </si>
  <si>
    <t>60617422</t>
  </si>
  <si>
    <t>Савдянское сельское поселение</t>
  </si>
  <si>
    <t>60617445</t>
  </si>
  <si>
    <t>Тюльпановское сельское поселение</t>
  </si>
  <si>
    <t>60617432</t>
  </si>
  <si>
    <t>Федосеевское сельское поселение</t>
  </si>
  <si>
    <t>60617466</t>
  </si>
  <si>
    <t>Фоминское сельское поселение</t>
  </si>
  <si>
    <t>60617434</t>
  </si>
  <si>
    <t>Шебалинское сельское поселение</t>
  </si>
  <si>
    <t>60617470</t>
  </si>
  <si>
    <t>Зерноградский район</t>
  </si>
  <si>
    <t>60618000</t>
  </si>
  <si>
    <t>Большеталовское сельское поселение</t>
  </si>
  <si>
    <t>60618405</t>
  </si>
  <si>
    <t>Гуляй-Борисовское сельское поселение</t>
  </si>
  <si>
    <t>60618410</t>
  </si>
  <si>
    <t>Донское сельское поселение</t>
  </si>
  <si>
    <t>60618415</t>
  </si>
  <si>
    <t>Зерноградское городское поселение</t>
  </si>
  <si>
    <t>60618101</t>
  </si>
  <si>
    <t>Конзаводское сельское поселение</t>
  </si>
  <si>
    <t>60618440</t>
  </si>
  <si>
    <t>Красноармейское сельское поселение</t>
  </si>
  <si>
    <t>60618445</t>
  </si>
  <si>
    <t>60618450</t>
  </si>
  <si>
    <t>Мечетинское сельское поселение</t>
  </si>
  <si>
    <t>60618455</t>
  </si>
  <si>
    <t>Россошинское сельское поселение</t>
  </si>
  <si>
    <t>60618460</t>
  </si>
  <si>
    <t>Зимовниковский район</t>
  </si>
  <si>
    <t>60619000</t>
  </si>
  <si>
    <t>Верхнесеребряковское сельское поселение</t>
  </si>
  <si>
    <t>60619405</t>
  </si>
  <si>
    <t>Гашунское сельское поселение</t>
  </si>
  <si>
    <t>60619410</t>
  </si>
  <si>
    <t>Глубочанское сельское поселение</t>
  </si>
  <si>
    <t>60619415</t>
  </si>
  <si>
    <t>Зимовниковское сельское поселение</t>
  </si>
  <si>
    <t>60619417</t>
  </si>
  <si>
    <t>Камышевское сельское поселение</t>
  </si>
  <si>
    <t>60619420</t>
  </si>
  <si>
    <t>Кировское сельское поселение</t>
  </si>
  <si>
    <t>60619425</t>
  </si>
  <si>
    <t>Кутейниковское сельское поселение</t>
  </si>
  <si>
    <t>60619430</t>
  </si>
  <si>
    <t>60619432</t>
  </si>
  <si>
    <t>Мокрогашунское сельское поселение</t>
  </si>
  <si>
    <t>60619435</t>
  </si>
  <si>
    <t>Савоськинское сельское поселение</t>
  </si>
  <si>
    <t>60619445</t>
  </si>
  <si>
    <t>Северное сельское поселение</t>
  </si>
  <si>
    <t>60619450</t>
  </si>
  <si>
    <t>Кагальницкий район</t>
  </si>
  <si>
    <t>60622000</t>
  </si>
  <si>
    <t>Иваново-Шамшевское сельское поселение</t>
  </si>
  <si>
    <t>60622412</t>
  </si>
  <si>
    <t>60622414</t>
  </si>
  <si>
    <t>Калининское сельское поселение</t>
  </si>
  <si>
    <t>60622417</t>
  </si>
  <si>
    <t>60622420</t>
  </si>
  <si>
    <t>Мокробатайское сельское поселение</t>
  </si>
  <si>
    <t>60622423</t>
  </si>
  <si>
    <t>Новобатайское сельское поселение</t>
  </si>
  <si>
    <t>60622425</t>
  </si>
  <si>
    <t>Родниковское сельское поселение</t>
  </si>
  <si>
    <t>60622430</t>
  </si>
  <si>
    <t>Хомутовское сельское поселение</t>
  </si>
  <si>
    <t>60622442</t>
  </si>
  <si>
    <t>Каменский район</t>
  </si>
  <si>
    <t>60623000</t>
  </si>
  <si>
    <t>Астаховское сельское поселение</t>
  </si>
  <si>
    <t>60623405</t>
  </si>
  <si>
    <t>Богдановское сельское поселение</t>
  </si>
  <si>
    <t>60623410</t>
  </si>
  <si>
    <t>Волченское сельское поселение</t>
  </si>
  <si>
    <t>60623415</t>
  </si>
  <si>
    <t>Глубокинское городское поселение</t>
  </si>
  <si>
    <t>60623151</t>
  </si>
  <si>
    <t>Груциновское сельское поселение</t>
  </si>
  <si>
    <t>60623460</t>
  </si>
  <si>
    <t>Гусевское сельское поселение</t>
  </si>
  <si>
    <t>60623420</t>
  </si>
  <si>
    <t>Калитвенское сельское поселение</t>
  </si>
  <si>
    <t>60623425</t>
  </si>
  <si>
    <t>Красновское сельское поселение</t>
  </si>
  <si>
    <t>60623430</t>
  </si>
  <si>
    <t>Малокаменское сельское поселение</t>
  </si>
  <si>
    <t>60623440</t>
  </si>
  <si>
    <t>Пиховкинское сельское поселение</t>
  </si>
  <si>
    <t>60623455</t>
  </si>
  <si>
    <t>Старостаничное сельское поселение</t>
  </si>
  <si>
    <t>60623465</t>
  </si>
  <si>
    <t>Уляшкинское сельское поселение</t>
  </si>
  <si>
    <t>60623470</t>
  </si>
  <si>
    <t>Кашарский район</t>
  </si>
  <si>
    <t>60624000</t>
  </si>
  <si>
    <t>Верхнемакеевское сельское поселение</t>
  </si>
  <si>
    <t>60624410</t>
  </si>
  <si>
    <t>Верхнесвечниковское сельское поселение</t>
  </si>
  <si>
    <t>60624415</t>
  </si>
  <si>
    <t>Вяжинское сельское поселение</t>
  </si>
  <si>
    <t>60624420</t>
  </si>
  <si>
    <t>Индустриальное сельское поселение</t>
  </si>
  <si>
    <t>60624425</t>
  </si>
  <si>
    <t>Кашарское сельское поселение</t>
  </si>
  <si>
    <t>60624430</t>
  </si>
  <si>
    <t>Киевское сельское поселение</t>
  </si>
  <si>
    <t>60624435</t>
  </si>
  <si>
    <t>Первомайское сельское поселение</t>
  </si>
  <si>
    <t>60624450</t>
  </si>
  <si>
    <t>Поповское сельское поселение</t>
  </si>
  <si>
    <t>60624455</t>
  </si>
  <si>
    <t>Талловеровское сельское поселение</t>
  </si>
  <si>
    <t>60624470</t>
  </si>
  <si>
    <t>Фомино-Свечниковское сельское поселение</t>
  </si>
  <si>
    <t>60624475</t>
  </si>
  <si>
    <t>Константиновский район</t>
  </si>
  <si>
    <t>60625000</t>
  </si>
  <si>
    <t>Авиловское сельское поселение</t>
  </si>
  <si>
    <t>60625405</t>
  </si>
  <si>
    <t>Богоявленское сельское поселение</t>
  </si>
  <si>
    <t>60625410</t>
  </si>
  <si>
    <t>Гапкинское сельское поселение</t>
  </si>
  <si>
    <t>60625415</t>
  </si>
  <si>
    <t>Константиновское городское поселение</t>
  </si>
  <si>
    <t>60625101</t>
  </si>
  <si>
    <t>Николаевское сельское поселение</t>
  </si>
  <si>
    <t>60625420</t>
  </si>
  <si>
    <t>Почтовское сельское поселение</t>
  </si>
  <si>
    <t>60625425</t>
  </si>
  <si>
    <t>Стычновское сельское поселение</t>
  </si>
  <si>
    <t>60625436</t>
  </si>
  <si>
    <t>Красносулинский район</t>
  </si>
  <si>
    <t>60626000</t>
  </si>
  <si>
    <t>Божковское сельское поселение</t>
  </si>
  <si>
    <t>60626405</t>
  </si>
  <si>
    <t>Владимировское сельское поселение</t>
  </si>
  <si>
    <t>60626410</t>
  </si>
  <si>
    <t>Горненское городское поселение</t>
  </si>
  <si>
    <t>60626102</t>
  </si>
  <si>
    <t>Гуково-Гнилушевское сельское поселение</t>
  </si>
  <si>
    <t>60626415</t>
  </si>
  <si>
    <t>Долотинское сельское поселение</t>
  </si>
  <si>
    <t>60626420</t>
  </si>
  <si>
    <t>60626425</t>
  </si>
  <si>
    <t>Ковалевское сельское поселение</t>
  </si>
  <si>
    <t>60626430</t>
  </si>
  <si>
    <t>60626435</t>
  </si>
  <si>
    <t>Красносулинское городское поселение</t>
  </si>
  <si>
    <t>60626101</t>
  </si>
  <si>
    <t>Михайловское сельское поселение</t>
  </si>
  <si>
    <t>60626440</t>
  </si>
  <si>
    <t>Пролетарское сельское поселение</t>
  </si>
  <si>
    <t>60626445</t>
  </si>
  <si>
    <t>Садковское сельское поселение</t>
  </si>
  <si>
    <t>60626450</t>
  </si>
  <si>
    <t>Табунщиковское сельское поселение</t>
  </si>
  <si>
    <t>60626455</t>
  </si>
  <si>
    <t>Углеродовское городское поселение</t>
  </si>
  <si>
    <t>60626165</t>
  </si>
  <si>
    <t>Ударниковское сельское поселение</t>
  </si>
  <si>
    <t>60626460</t>
  </si>
  <si>
    <t>Куйбышевский район</t>
  </si>
  <si>
    <t>60627000</t>
  </si>
  <si>
    <t>Кринично-Лугское сельское поселение</t>
  </si>
  <si>
    <t>60627404</t>
  </si>
  <si>
    <t>Куйбышевское сельское поселение</t>
  </si>
  <si>
    <t>60627405</t>
  </si>
  <si>
    <t>Лысогорское сельское поселение</t>
  </si>
  <si>
    <t>60627410</t>
  </si>
  <si>
    <t>Мартыновский район</t>
  </si>
  <si>
    <t>60630000</t>
  </si>
  <si>
    <t>Большеорловское сельское поселение</t>
  </si>
  <si>
    <t>60630405</t>
  </si>
  <si>
    <t>Зеленолугское сельское поселение</t>
  </si>
  <si>
    <t>60630407</t>
  </si>
  <si>
    <t>Ильиновское сельское поселение</t>
  </si>
  <si>
    <t>60630412</t>
  </si>
  <si>
    <t>Комаровское сельское поселение</t>
  </si>
  <si>
    <t>60630423</t>
  </si>
  <si>
    <t>Малоорловское сельское поселение</t>
  </si>
  <si>
    <t>60630434</t>
  </si>
  <si>
    <t>Мартыновское сельское поселение</t>
  </si>
  <si>
    <t>60630439</t>
  </si>
  <si>
    <t>Новоселовское сельское поселение</t>
  </si>
  <si>
    <t>60630456</t>
  </si>
  <si>
    <t>Рубашкинское сельское поселение</t>
  </si>
  <si>
    <t>60630467</t>
  </si>
  <si>
    <t>Южненское сельское поселение</t>
  </si>
  <si>
    <t>60630489</t>
  </si>
  <si>
    <t>Матвеево-Курганский район</t>
  </si>
  <si>
    <t>60631000</t>
  </si>
  <si>
    <t>Алексеевское сельское поселение</t>
  </si>
  <si>
    <t>60631405</t>
  </si>
  <si>
    <t>Анастасиевское сельское поселение</t>
  </si>
  <si>
    <t>60631410</t>
  </si>
  <si>
    <t>Большекирсановское сельское поселение</t>
  </si>
  <si>
    <t>60631415</t>
  </si>
  <si>
    <t>Екатериновское сельское поселение</t>
  </si>
  <si>
    <t>60631420</t>
  </si>
  <si>
    <t>Малокирсановское сельское поселение</t>
  </si>
  <si>
    <t>60631440</t>
  </si>
  <si>
    <t>Матвеево-Курганское сельское поселение</t>
  </si>
  <si>
    <t>60631445</t>
  </si>
  <si>
    <t>Новониколаевское сельское поселение</t>
  </si>
  <si>
    <t>60631450</t>
  </si>
  <si>
    <t>Ряженское сельское поселение</t>
  </si>
  <si>
    <t>60631465</t>
  </si>
  <si>
    <t>Миллеровский район</t>
  </si>
  <si>
    <t>60632000</t>
  </si>
  <si>
    <t>Верхнеталовское сельское поселение</t>
  </si>
  <si>
    <t>60632402</t>
  </si>
  <si>
    <t>Волошинское сельское поселение</t>
  </si>
  <si>
    <t>60632405</t>
  </si>
  <si>
    <t>Дегтевское сельское поселение</t>
  </si>
  <si>
    <t>60632415</t>
  </si>
  <si>
    <t>Колодезянское сельское поселение</t>
  </si>
  <si>
    <t>60632420</t>
  </si>
  <si>
    <t>Криворожское сельское поселение</t>
  </si>
  <si>
    <t>60632425</t>
  </si>
  <si>
    <t>Мальчевское сельское поселение</t>
  </si>
  <si>
    <t>60632435</t>
  </si>
  <si>
    <t>Миллеровское городское поселение</t>
  </si>
  <si>
    <t>60632101</t>
  </si>
  <si>
    <t>Ольхово-Рогское сельское поселение</t>
  </si>
  <si>
    <t>60632455</t>
  </si>
  <si>
    <t>60632460</t>
  </si>
  <si>
    <t>Сулинское сельское поселение</t>
  </si>
  <si>
    <t>60632467</t>
  </si>
  <si>
    <t>Титовское сельское поселение</t>
  </si>
  <si>
    <t>60632470</t>
  </si>
  <si>
    <t>Треневское сельское поселение</t>
  </si>
  <si>
    <t>60632430</t>
  </si>
  <si>
    <t>Туриловское сельское поселение</t>
  </si>
  <si>
    <t>60632475</t>
  </si>
  <si>
    <t>Милютинский район</t>
  </si>
  <si>
    <t>60633000</t>
  </si>
  <si>
    <t>Лукичевское сельское поселение</t>
  </si>
  <si>
    <t>60633420</t>
  </si>
  <si>
    <t>Маньково-Березовское сельское поселение</t>
  </si>
  <si>
    <t>60633428</t>
  </si>
  <si>
    <t>Милютинское сельское поселение</t>
  </si>
  <si>
    <t>60633433</t>
  </si>
  <si>
    <t>Николо-Березовское сельское поселение</t>
  </si>
  <si>
    <t>60633444</t>
  </si>
  <si>
    <t>Орловское сельское поселение</t>
  </si>
  <si>
    <t>60633466</t>
  </si>
  <si>
    <t>Светочниковское сельское поселение</t>
  </si>
  <si>
    <t>60633477</t>
  </si>
  <si>
    <t>Селивановское сельское поселение</t>
  </si>
  <si>
    <t>60633480</t>
  </si>
  <si>
    <t>Морозовский район</t>
  </si>
  <si>
    <t>60634000</t>
  </si>
  <si>
    <t>Вознесенское сельское поселение</t>
  </si>
  <si>
    <t>60634415</t>
  </si>
  <si>
    <t>Вольно-Донское сельское поселение</t>
  </si>
  <si>
    <t>60634420</t>
  </si>
  <si>
    <t>Гагаринское сельское поселение</t>
  </si>
  <si>
    <t>60634423</t>
  </si>
  <si>
    <t>Грузиновское сельское поселение</t>
  </si>
  <si>
    <t>60634425</t>
  </si>
  <si>
    <t>Знаменское сельское поселение</t>
  </si>
  <si>
    <t>60634430</t>
  </si>
  <si>
    <t>Костино-Быстрянское сельское поселение</t>
  </si>
  <si>
    <t>60634440</t>
  </si>
  <si>
    <t>Морозовское городское поселение</t>
  </si>
  <si>
    <t>60634101</t>
  </si>
  <si>
    <t>Парамоновское сельское поселение</t>
  </si>
  <si>
    <t>60634460</t>
  </si>
  <si>
    <t>Широко-Атамановское сельское поселение</t>
  </si>
  <si>
    <t>60634405</t>
  </si>
  <si>
    <t>Мясниковский район</t>
  </si>
  <si>
    <t>60635000</t>
  </si>
  <si>
    <t>Большесальское сельское поселение</t>
  </si>
  <si>
    <t>60635405</t>
  </si>
  <si>
    <t>60635420</t>
  </si>
  <si>
    <t>Краснокрымское сельское поселение</t>
  </si>
  <si>
    <t>60635424</t>
  </si>
  <si>
    <t>Крымское сельское поселение</t>
  </si>
  <si>
    <t>60635428</t>
  </si>
  <si>
    <t>Недвиговское сельское поселение</t>
  </si>
  <si>
    <t>60635447</t>
  </si>
  <si>
    <t>Петровское сельское поселение</t>
  </si>
  <si>
    <t>60635436</t>
  </si>
  <si>
    <t>Чалтырское сельское поселение</t>
  </si>
  <si>
    <t>60635452</t>
  </si>
  <si>
    <t>Неклиновский район</t>
  </si>
  <si>
    <t>60636000</t>
  </si>
  <si>
    <t>Андреево-Мелентьевское сельское поселение</t>
  </si>
  <si>
    <t>60636428</t>
  </si>
  <si>
    <t>Большенеклиновское сельское поселение</t>
  </si>
  <si>
    <t>60636404</t>
  </si>
  <si>
    <t>Вареновское сельское поселение</t>
  </si>
  <si>
    <t>60636407</t>
  </si>
  <si>
    <t>Васильево-Ханжоновское сельское поселение</t>
  </si>
  <si>
    <t>60636408</t>
  </si>
  <si>
    <t>Лакедемоновское сельское поселение</t>
  </si>
  <si>
    <t>60636424</t>
  </si>
  <si>
    <t>Натальевское сельское поселение</t>
  </si>
  <si>
    <t>60636432</t>
  </si>
  <si>
    <t>60636434</t>
  </si>
  <si>
    <t>Новобессергеневское сельское поселение</t>
  </si>
  <si>
    <t>60636436</t>
  </si>
  <si>
    <t>Носовское сельское поселение</t>
  </si>
  <si>
    <t>60636440</t>
  </si>
  <si>
    <t>Платовское сельское поселение</t>
  </si>
  <si>
    <t>60636412</t>
  </si>
  <si>
    <t>Покровское сельское поселение</t>
  </si>
  <si>
    <t>60636448</t>
  </si>
  <si>
    <t>Поляковское сельское поселение</t>
  </si>
  <si>
    <t>60636420</t>
  </si>
  <si>
    <t>Приморское сельское поселение</t>
  </si>
  <si>
    <t>60636452</t>
  </si>
  <si>
    <t>Самбекское сельское поселение</t>
  </si>
  <si>
    <t>60636456</t>
  </si>
  <si>
    <t>Синявское сельское поселение</t>
  </si>
  <si>
    <t>60636460</t>
  </si>
  <si>
    <t>Советинское сельское поселение</t>
  </si>
  <si>
    <t>60636464</t>
  </si>
  <si>
    <t>Троицкое сельское поселение</t>
  </si>
  <si>
    <t>60636468</t>
  </si>
  <si>
    <t>Федоровское сельское поселение</t>
  </si>
  <si>
    <t>60636472</t>
  </si>
  <si>
    <t>Обливский район</t>
  </si>
  <si>
    <t>60640000</t>
  </si>
  <si>
    <t>60640403</t>
  </si>
  <si>
    <t>60640405</t>
  </si>
  <si>
    <t>Караичевское сельское поселение</t>
  </si>
  <si>
    <t>60640425</t>
  </si>
  <si>
    <t>Каштановское сельское поселение</t>
  </si>
  <si>
    <t>60640410</t>
  </si>
  <si>
    <t>Нестеркинское сельское поселение</t>
  </si>
  <si>
    <t>60640440</t>
  </si>
  <si>
    <t>Обливское сельское поселение</t>
  </si>
  <si>
    <t>60640420</t>
  </si>
  <si>
    <t>Солонецкое сельское поселение</t>
  </si>
  <si>
    <t>60640430</t>
  </si>
  <si>
    <t>Октябрьский район</t>
  </si>
  <si>
    <t>60641000</t>
  </si>
  <si>
    <t>60641404</t>
  </si>
  <si>
    <t>Артемовское сельское поселение</t>
  </si>
  <si>
    <t>60641405</t>
  </si>
  <si>
    <t>Бессергеневское сельское поселение</t>
  </si>
  <si>
    <t>60641408</t>
  </si>
  <si>
    <t>Каменоломненское городское поселение</t>
  </si>
  <si>
    <t>60641151</t>
  </si>
  <si>
    <t>Керчикское сельское поселение</t>
  </si>
  <si>
    <t>60641415</t>
  </si>
  <si>
    <t>Коммунарское сельское поселение</t>
  </si>
  <si>
    <t>60641425</t>
  </si>
  <si>
    <t>60641430</t>
  </si>
  <si>
    <t>Краснолучское сельское поселение</t>
  </si>
  <si>
    <t>60641427</t>
  </si>
  <si>
    <t>Красюковское сельское поселение</t>
  </si>
  <si>
    <t>60641435</t>
  </si>
  <si>
    <t>Кривянское сельское поселение</t>
  </si>
  <si>
    <t>60641440</t>
  </si>
  <si>
    <t>Мокрологское сельское поселение</t>
  </si>
  <si>
    <t>60641445</t>
  </si>
  <si>
    <t>Персиановское сельское поселение</t>
  </si>
  <si>
    <t>60641450</t>
  </si>
  <si>
    <t>Орловский район</t>
  </si>
  <si>
    <t>60642000</t>
  </si>
  <si>
    <t>Волочаевское сельское поселение</t>
  </si>
  <si>
    <t>60642411</t>
  </si>
  <si>
    <t>60642422</t>
  </si>
  <si>
    <t>Каменно-Балковское сельское поселение</t>
  </si>
  <si>
    <t>60642433</t>
  </si>
  <si>
    <t>60642438</t>
  </si>
  <si>
    <t>60642443</t>
  </si>
  <si>
    <t>Курганенское сельское поселение</t>
  </si>
  <si>
    <t>60642444</t>
  </si>
  <si>
    <t>Луганское сельское поселение</t>
  </si>
  <si>
    <t>60642460</t>
  </si>
  <si>
    <t>Майорское сельское поселение</t>
  </si>
  <si>
    <t>60642445</t>
  </si>
  <si>
    <t>60642446</t>
  </si>
  <si>
    <t>Островянское сельское поселение</t>
  </si>
  <si>
    <t>60642448</t>
  </si>
  <si>
    <t>60642452</t>
  </si>
  <si>
    <t>Песчанокопский район</t>
  </si>
  <si>
    <t>60644000</t>
  </si>
  <si>
    <t>Богородицкое сельское поселение</t>
  </si>
  <si>
    <t>60644411</t>
  </si>
  <si>
    <t>60644422</t>
  </si>
  <si>
    <t>Зареченское сельское поселение</t>
  </si>
  <si>
    <t>60644426</t>
  </si>
  <si>
    <t>Краснополянское сельское поселение</t>
  </si>
  <si>
    <t>60644433</t>
  </si>
  <si>
    <t>Летницкое сельское поселение</t>
  </si>
  <si>
    <t>60644444</t>
  </si>
  <si>
    <t>Песчанокопское сельское поселение</t>
  </si>
  <si>
    <t>60644455</t>
  </si>
  <si>
    <t>Поливянское сельское поселение</t>
  </si>
  <si>
    <t>60644466</t>
  </si>
  <si>
    <t>Развильненское сельское поселение</t>
  </si>
  <si>
    <t>60644477</t>
  </si>
  <si>
    <t>Рассыпненское сельское поселение</t>
  </si>
  <si>
    <t>60644488</t>
  </si>
  <si>
    <t>Пролетарский район</t>
  </si>
  <si>
    <t>60645000</t>
  </si>
  <si>
    <t>Буденновское сельское поселение</t>
  </si>
  <si>
    <t>60645405</t>
  </si>
  <si>
    <t>Дальненское сельское поселение</t>
  </si>
  <si>
    <t>60645410</t>
  </si>
  <si>
    <t>Ковринское сельское поселение</t>
  </si>
  <si>
    <t>60645415</t>
  </si>
  <si>
    <t>Мокроельмутянское сельское поселение</t>
  </si>
  <si>
    <t>60645420</t>
  </si>
  <si>
    <t>60645425</t>
  </si>
  <si>
    <t>Огневское сельское поселение</t>
  </si>
  <si>
    <t>60645427</t>
  </si>
  <si>
    <t>Опенкинское сельское поселение</t>
  </si>
  <si>
    <t>60645430</t>
  </si>
  <si>
    <t>Пролетарское городское поселение</t>
  </si>
  <si>
    <t>60645101</t>
  </si>
  <si>
    <t>Суховское сельское поселение</t>
  </si>
  <si>
    <t>60645435</t>
  </si>
  <si>
    <t>Уютненское сельское поселение</t>
  </si>
  <si>
    <t>60645448</t>
  </si>
  <si>
    <t>Ремонтненский район</t>
  </si>
  <si>
    <t>60647000</t>
  </si>
  <si>
    <t>Валуевское сельское поселение</t>
  </si>
  <si>
    <t>60647411</t>
  </si>
  <si>
    <t>Денисовское сельское поселение</t>
  </si>
  <si>
    <t>60647422</t>
  </si>
  <si>
    <t>60647433</t>
  </si>
  <si>
    <t>60647435</t>
  </si>
  <si>
    <t>Кормовское сельское поселение</t>
  </si>
  <si>
    <t>60647437</t>
  </si>
  <si>
    <t>Краснопартизанское сельское поселение</t>
  </si>
  <si>
    <t>60647444</t>
  </si>
  <si>
    <t>60647455</t>
  </si>
  <si>
    <t>Подгорненское сельское поселение</t>
  </si>
  <si>
    <t>60647466</t>
  </si>
  <si>
    <t>Привольненское сельское поселение</t>
  </si>
  <si>
    <t>60647469</t>
  </si>
  <si>
    <t>Ремонтненское сельское поселение</t>
  </si>
  <si>
    <t>60647472</t>
  </si>
  <si>
    <t>Родионово-Несветайский район</t>
  </si>
  <si>
    <t>60648000</t>
  </si>
  <si>
    <t>Барило-Крепинское сельское поселение</t>
  </si>
  <si>
    <t>60648410</t>
  </si>
  <si>
    <t>Болдыревское сельское поселение</t>
  </si>
  <si>
    <t>60648415</t>
  </si>
  <si>
    <t>Большекрепинское сельское поселение</t>
  </si>
  <si>
    <t>60648420</t>
  </si>
  <si>
    <t>60648425</t>
  </si>
  <si>
    <t>60648436</t>
  </si>
  <si>
    <t>Родионово-Несветайское сельское поселение</t>
  </si>
  <si>
    <t>60648447</t>
  </si>
  <si>
    <t>Сальский район</t>
  </si>
  <si>
    <t>60650000</t>
  </si>
  <si>
    <t>60650410</t>
  </si>
  <si>
    <t>Гигантовское сельское поселение</t>
  </si>
  <si>
    <t>60650412</t>
  </si>
  <si>
    <t>60650415</t>
  </si>
  <si>
    <t>Ивановское сельское поселение</t>
  </si>
  <si>
    <t>60650420</t>
  </si>
  <si>
    <t>Кручено-Балковское сельское поселение</t>
  </si>
  <si>
    <t>60650425</t>
  </si>
  <si>
    <t>60650430</t>
  </si>
  <si>
    <t>Новоегорлыкское сельское поселение</t>
  </si>
  <si>
    <t>60650435</t>
  </si>
  <si>
    <t>Рыбасовское сельское поселение</t>
  </si>
  <si>
    <t>60650442</t>
  </si>
  <si>
    <t>Сальское городское поселение</t>
  </si>
  <si>
    <t>60650101</t>
  </si>
  <si>
    <t>Сандатовское сельское поселение</t>
  </si>
  <si>
    <t>60650445</t>
  </si>
  <si>
    <t>Юловское сельское поселение</t>
  </si>
  <si>
    <t>60650460</t>
  </si>
  <si>
    <t>Семикаракорский район</t>
  </si>
  <si>
    <t>60651000</t>
  </si>
  <si>
    <t>Бакланниковское сельское поселение</t>
  </si>
  <si>
    <t>60651404</t>
  </si>
  <si>
    <t>Большемечетновское сельское поселение</t>
  </si>
  <si>
    <t>60651405</t>
  </si>
  <si>
    <t>Задоно-Кагальницкое сельское поселение</t>
  </si>
  <si>
    <t>60651410</t>
  </si>
  <si>
    <t>Золоторевское сельское поселение</t>
  </si>
  <si>
    <t>60651415</t>
  </si>
  <si>
    <t>Кочетовское сельское поселение</t>
  </si>
  <si>
    <t>60651420</t>
  </si>
  <si>
    <t>Кузнецовское сельское поселение</t>
  </si>
  <si>
    <t>60651425</t>
  </si>
  <si>
    <t>Новозолотовское сельское поселение</t>
  </si>
  <si>
    <t>60651430</t>
  </si>
  <si>
    <t>Семикаракорское городское поселение</t>
  </si>
  <si>
    <t>60651101</t>
  </si>
  <si>
    <t>Сусатское сельское поселение</t>
  </si>
  <si>
    <t>60651440</t>
  </si>
  <si>
    <t>Топилинское сельское поселение</t>
  </si>
  <si>
    <t>60651450</t>
  </si>
  <si>
    <t>Советский район</t>
  </si>
  <si>
    <t>60652000</t>
  </si>
  <si>
    <t>Калач-Куртлакское сельское поселение</t>
  </si>
  <si>
    <t>60652414</t>
  </si>
  <si>
    <t>Советское сельское поселение</t>
  </si>
  <si>
    <t>60652426</t>
  </si>
  <si>
    <t>Чирское сельское поселение</t>
  </si>
  <si>
    <t>60652437</t>
  </si>
  <si>
    <t>Тарасовский район</t>
  </si>
  <si>
    <t>60653000</t>
  </si>
  <si>
    <t>Большинское сельское поселение</t>
  </si>
  <si>
    <t>60653405</t>
  </si>
  <si>
    <t>Войковское сельское поселение</t>
  </si>
  <si>
    <t>60653410</t>
  </si>
  <si>
    <t>Дячкинское сельское поселение</t>
  </si>
  <si>
    <t>60653415</t>
  </si>
  <si>
    <t>Ефремово-Степановское сельское поселение</t>
  </si>
  <si>
    <t>60653420</t>
  </si>
  <si>
    <t>Зеленовское сельское поселение</t>
  </si>
  <si>
    <t>60653425</t>
  </si>
  <si>
    <t>Колушкинское сельское поселение</t>
  </si>
  <si>
    <t>60653430</t>
  </si>
  <si>
    <t>60653435</t>
  </si>
  <si>
    <t>Курно-Липовское сельское поселение</t>
  </si>
  <si>
    <t>60653440</t>
  </si>
  <si>
    <t>Митякинское сельское поселение</t>
  </si>
  <si>
    <t>60653445</t>
  </si>
  <si>
    <t>Тарасовское сельское поселение</t>
  </si>
  <si>
    <t>60653453</t>
  </si>
  <si>
    <t>Тацинский район</t>
  </si>
  <si>
    <t>60654000</t>
  </si>
  <si>
    <t>Быстрогорское сельское поселение</t>
  </si>
  <si>
    <t>60654407</t>
  </si>
  <si>
    <t>Верхнеобливское сельское поселение</t>
  </si>
  <si>
    <t>60654411</t>
  </si>
  <si>
    <t>Ермаковское сельское поселение</t>
  </si>
  <si>
    <t>60654422</t>
  </si>
  <si>
    <t>Жирновское сельское поселение</t>
  </si>
  <si>
    <t>60654424</t>
  </si>
  <si>
    <t>Зазерское сельское поселение</t>
  </si>
  <si>
    <t>60654433</t>
  </si>
  <si>
    <t>Ковылкинское сельское поселение</t>
  </si>
  <si>
    <t>60654444</t>
  </si>
  <si>
    <t>60654448</t>
  </si>
  <si>
    <t>Скосырское сельское поселение</t>
  </si>
  <si>
    <t>60654456</t>
  </si>
  <si>
    <t>60654460</t>
  </si>
  <si>
    <t>Тацинское сельское поселение</t>
  </si>
  <si>
    <t>60654465</t>
  </si>
  <si>
    <t>Углегорское сельское поселение</t>
  </si>
  <si>
    <t>60654467</t>
  </si>
  <si>
    <t>Усть-Донецкий район</t>
  </si>
  <si>
    <t>60655000</t>
  </si>
  <si>
    <t>Апаринское сельское поселение</t>
  </si>
  <si>
    <t>60655405</t>
  </si>
  <si>
    <t>Верхнекудрюченское сельское поселение</t>
  </si>
  <si>
    <t>60655410</t>
  </si>
  <si>
    <t>60655423</t>
  </si>
  <si>
    <t>Мелиховское сельское поселение</t>
  </si>
  <si>
    <t>60655428</t>
  </si>
  <si>
    <t>Нижнекундрюченское сельское поселение</t>
  </si>
  <si>
    <t>60655432</t>
  </si>
  <si>
    <t>Пухляковское сельское поселение</t>
  </si>
  <si>
    <t>60655440</t>
  </si>
  <si>
    <t>Раздорское сельское поселение</t>
  </si>
  <si>
    <t>60655450</t>
  </si>
  <si>
    <t>Усть-Донецкое городское поселение</t>
  </si>
  <si>
    <t>60655151</t>
  </si>
  <si>
    <t>Целинский район</t>
  </si>
  <si>
    <t>60656000</t>
  </si>
  <si>
    <t>60656420</t>
  </si>
  <si>
    <t>Лопанское сельское поселение</t>
  </si>
  <si>
    <t>60656425</t>
  </si>
  <si>
    <t>60656430</t>
  </si>
  <si>
    <t>Новоцелинское сельское поселение</t>
  </si>
  <si>
    <t>60656432</t>
  </si>
  <si>
    <t>Ольшанское сельское поселение</t>
  </si>
  <si>
    <t>60656435</t>
  </si>
  <si>
    <t>Среднеегорлыкское сельское поселение</t>
  </si>
  <si>
    <t>60656440</t>
  </si>
  <si>
    <t>Хлеборобное сельское поселение</t>
  </si>
  <si>
    <t>60656450</t>
  </si>
  <si>
    <t>Целинское сельское поселение</t>
  </si>
  <si>
    <t>60656455</t>
  </si>
  <si>
    <t>60656460</t>
  </si>
  <si>
    <t>Цимлянский район</t>
  </si>
  <si>
    <t>60657000</t>
  </si>
  <si>
    <t>60657420</t>
  </si>
  <si>
    <t>Красноярское сельское поселение</t>
  </si>
  <si>
    <t>60657430</t>
  </si>
  <si>
    <t>Лозновское сельское поселение</t>
  </si>
  <si>
    <t>60657433</t>
  </si>
  <si>
    <t>Маркинское сельское поселение</t>
  </si>
  <si>
    <t>60657435</t>
  </si>
  <si>
    <t>Новоцимлянское сельское поселение</t>
  </si>
  <si>
    <t>60657440</t>
  </si>
  <si>
    <t>Саркеловское сельское поселение</t>
  </si>
  <si>
    <t>60657444</t>
  </si>
  <si>
    <t>Цимлянское городское поселение</t>
  </si>
  <si>
    <t>60657101</t>
  </si>
  <si>
    <t>Чертковский район</t>
  </si>
  <si>
    <t>60658000</t>
  </si>
  <si>
    <t>Алексеево-Лозовское сельское поселение</t>
  </si>
  <si>
    <t>60658404</t>
  </si>
  <si>
    <t>60658416</t>
  </si>
  <si>
    <t>Зубрилинское сельское поселение</t>
  </si>
  <si>
    <t>60658420</t>
  </si>
  <si>
    <t>60658424</t>
  </si>
  <si>
    <t>Маньковское сельское поселение</t>
  </si>
  <si>
    <t>60658428</t>
  </si>
  <si>
    <t>Михайлово-Александровское сельское поселение</t>
  </si>
  <si>
    <t>60658432</t>
  </si>
  <si>
    <t>Нагибинское сельское поселение</t>
  </si>
  <si>
    <t>60658434</t>
  </si>
  <si>
    <t>Ольховчанское сельское поселение</t>
  </si>
  <si>
    <t>60658436</t>
  </si>
  <si>
    <t>Осиковское сельское поселение</t>
  </si>
  <si>
    <t>60658438</t>
  </si>
  <si>
    <t>Сетрковское сельское поселение</t>
  </si>
  <si>
    <t>60658444</t>
  </si>
  <si>
    <t>Сохрановское сельское поселение</t>
  </si>
  <si>
    <t>60658448</t>
  </si>
  <si>
    <t>Чертковское сельское поселение</t>
  </si>
  <si>
    <t>60658454</t>
  </si>
  <si>
    <t>Шептуховское сельское поселение</t>
  </si>
  <si>
    <t>60658456</t>
  </si>
  <si>
    <t>Щедровское сельское поселение</t>
  </si>
  <si>
    <t>60658460</t>
  </si>
  <si>
    <t>Шолоховский район</t>
  </si>
  <si>
    <t>60659000</t>
  </si>
  <si>
    <t>Базковское сельское поселение</t>
  </si>
  <si>
    <t>60659405</t>
  </si>
  <si>
    <t>Вешенское сельское поселение</t>
  </si>
  <si>
    <t>60659410</t>
  </si>
  <si>
    <t>Дубровское сельское поселение</t>
  </si>
  <si>
    <t>60659415</t>
  </si>
  <si>
    <t>Дударевское сельское поселение</t>
  </si>
  <si>
    <t>60659420</t>
  </si>
  <si>
    <t>60659425</t>
  </si>
  <si>
    <t>Колундаевское сельское поселение</t>
  </si>
  <si>
    <t>60659430</t>
  </si>
  <si>
    <t>Кружилинское сельское поселение</t>
  </si>
  <si>
    <t>60659435</t>
  </si>
  <si>
    <t>Меркуловское сельское поселение</t>
  </si>
  <si>
    <t>60659440</t>
  </si>
  <si>
    <t>Терновское сельское поселение</t>
  </si>
  <si>
    <t>60659460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</si>
  <si>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</si>
  <si>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</si>
  <si>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</si>
  <si>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</si>
  <si>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</si>
  <si>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</si>
  <si>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</si>
  <si>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</si>
  <si>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</si>
  <si>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</si>
  <si>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</si>
  <si>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</si>
  <si>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</si>
  <si>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</si>
  <si>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</si>
  <si>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01.01.2020</t>
  </si>
  <si>
    <t>31.12.2022</t>
  </si>
  <si>
    <t>REGION_ID</t>
  </si>
  <si>
    <t>REGION_NAME</t>
  </si>
  <si>
    <t>RST_ORG_ID</t>
  </si>
  <si>
    <t>ORG_NAME</t>
  </si>
  <si>
    <t>INN_NAME</t>
  </si>
  <si>
    <t>KPP_NAME</t>
  </si>
  <si>
    <t>ORG_START_DATE</t>
  </si>
  <si>
    <t>ORG_END_DATE</t>
  </si>
  <si>
    <t>2625</t>
  </si>
  <si>
    <t>28469397</t>
  </si>
  <si>
    <t>АО "Авиаприборный ремонтный завод"</t>
  </si>
  <si>
    <t>6141032373</t>
  </si>
  <si>
    <t>614101001</t>
  </si>
  <si>
    <t>26445320</t>
  </si>
  <si>
    <t>АО "Азовский оптико-механический завод"</t>
  </si>
  <si>
    <t>6140022069</t>
  </si>
  <si>
    <t>614001001</t>
  </si>
  <si>
    <t>26444834</t>
  </si>
  <si>
    <t>АО "Алюминий Металлург Рус"</t>
  </si>
  <si>
    <t>7709534220</t>
  </si>
  <si>
    <t>614201001</t>
  </si>
  <si>
    <t>28796046</t>
  </si>
  <si>
    <t>АО "ГТ Энерго"</t>
  </si>
  <si>
    <t>7703806647</t>
  </si>
  <si>
    <t>772801001</t>
  </si>
  <si>
    <t>26560525</t>
  </si>
  <si>
    <t>АО "ГУ ЖКХ"</t>
  </si>
  <si>
    <t>5116000922</t>
  </si>
  <si>
    <t>511601001</t>
  </si>
  <si>
    <t>13-05-2009 00:00:00</t>
  </si>
  <si>
    <t>30872564</t>
  </si>
  <si>
    <t>АО "Главное управление обустройства войск"</t>
  </si>
  <si>
    <t>7703702341</t>
  </si>
  <si>
    <t>770401001</t>
  </si>
  <si>
    <t>23-01-2017 00:00:00</t>
  </si>
  <si>
    <t>26457273</t>
  </si>
  <si>
    <t>АО "Донэнерго"</t>
  </si>
  <si>
    <t>6163089292</t>
  </si>
  <si>
    <t>614143001</t>
  </si>
  <si>
    <t>26640837</t>
  </si>
  <si>
    <t>АО "Желдорреммаш" - филиал Ростовский ЭРЗ</t>
  </si>
  <si>
    <t>7715729877</t>
  </si>
  <si>
    <t>616243001</t>
  </si>
  <si>
    <t>26518197</t>
  </si>
  <si>
    <t>АО "Краснодартеплосеть"</t>
  </si>
  <si>
    <t>2312122495</t>
  </si>
  <si>
    <t>230801001</t>
  </si>
  <si>
    <t>31062216</t>
  </si>
  <si>
    <t>АО "Ростоваэроинвест"</t>
  </si>
  <si>
    <t>6163123680</t>
  </si>
  <si>
    <t>616601001</t>
  </si>
  <si>
    <t>01-01-2018 00:00:00</t>
  </si>
  <si>
    <t>26382583</t>
  </si>
  <si>
    <t>АО "Сервис-ЖКХ"</t>
  </si>
  <si>
    <t>6126101985</t>
  </si>
  <si>
    <t>612601001</t>
  </si>
  <si>
    <t>26457311</t>
  </si>
  <si>
    <t>АО "Теплокоммунэнерго"</t>
  </si>
  <si>
    <t>6165199445</t>
  </si>
  <si>
    <t>615250001</t>
  </si>
  <si>
    <t>26445828</t>
  </si>
  <si>
    <t>АО "Теплоэнергетическое предприятие тепловых сетей "Теплоэнерго"</t>
  </si>
  <si>
    <t>6154023190</t>
  </si>
  <si>
    <t>615401001</t>
  </si>
  <si>
    <t>26572663</t>
  </si>
  <si>
    <t>АО "ФПК"</t>
  </si>
  <si>
    <t>7708709686</t>
  </si>
  <si>
    <t>997650001</t>
  </si>
  <si>
    <t>03-12-2009 00:00:00</t>
  </si>
  <si>
    <t>31221924</t>
  </si>
  <si>
    <t>Вагонный участок Ростов - структурное подразделение Северо-Кавказского филиала АО "ФПК"</t>
  </si>
  <si>
    <t>616245011</t>
  </si>
  <si>
    <t>26374532</t>
  </si>
  <si>
    <t>Веселовское МУП ЖКХ</t>
  </si>
  <si>
    <t>6106000636</t>
  </si>
  <si>
    <t>610601001</t>
  </si>
  <si>
    <t>26437029</t>
  </si>
  <si>
    <t>ГБОУ СПО РО "Таганрогский авиационный колледж имени В.М. Петлякова"</t>
  </si>
  <si>
    <t>6154029642</t>
  </si>
  <si>
    <t>26445961</t>
  </si>
  <si>
    <t>ГОУ ВПО Южно-Российский государственный технический университет (Новочеркасский политехнический институт)</t>
  </si>
  <si>
    <t>6150010834</t>
  </si>
  <si>
    <t>615001001</t>
  </si>
  <si>
    <t>28459543</t>
  </si>
  <si>
    <t>ДГТУ</t>
  </si>
  <si>
    <t>6165033136</t>
  </si>
  <si>
    <t>616501001</t>
  </si>
  <si>
    <t>26374535</t>
  </si>
  <si>
    <t>ЕМУП "Коммунальник"</t>
  </si>
  <si>
    <t>6109001290</t>
  </si>
  <si>
    <t>610901001</t>
  </si>
  <si>
    <t>28469409</t>
  </si>
  <si>
    <t>ЗАО "Биоветдон"</t>
  </si>
  <si>
    <t>6165024004</t>
  </si>
  <si>
    <t>28091804</t>
  </si>
  <si>
    <t>ЗАО "Комбинат крупнопанельного домостроения"</t>
  </si>
  <si>
    <t>6168000805</t>
  </si>
  <si>
    <t>26445869</t>
  </si>
  <si>
    <t>ЗАО "Корпорация "Глория Джинс"</t>
  </si>
  <si>
    <t>6166034397</t>
  </si>
  <si>
    <t>26436677</t>
  </si>
  <si>
    <t>ЗАО "Ростовобувь"</t>
  </si>
  <si>
    <t>6152000503</t>
  </si>
  <si>
    <t>26449396</t>
  </si>
  <si>
    <t>ЗАО "Строительное управление - 5"</t>
  </si>
  <si>
    <t>6165006541</t>
  </si>
  <si>
    <t>26449377</t>
  </si>
  <si>
    <t>МБУЗ "ЦРБ Миллеровского района Ростовской области"</t>
  </si>
  <si>
    <t>6149005082</t>
  </si>
  <si>
    <t>614901001</t>
  </si>
  <si>
    <t>26445479</t>
  </si>
  <si>
    <t>МП "Азовводоканал"</t>
  </si>
  <si>
    <t>6140000097</t>
  </si>
  <si>
    <t>26382587</t>
  </si>
  <si>
    <t>МП ЖКХ</t>
  </si>
  <si>
    <t>6132000738</t>
  </si>
  <si>
    <t>613201001</t>
  </si>
  <si>
    <t>26637060</t>
  </si>
  <si>
    <t>МП РСП "Возрождение"</t>
  </si>
  <si>
    <t>6127012801</t>
  </si>
  <si>
    <t>612701001</t>
  </si>
  <si>
    <t>17-06-2010 00:00:00</t>
  </si>
  <si>
    <t>26445760</t>
  </si>
  <si>
    <t>МП г. Новошахтинска "Коммунальные котельные и тепловые сети"</t>
  </si>
  <si>
    <t>6151009775</t>
  </si>
  <si>
    <t>615101001</t>
  </si>
  <si>
    <t>26382573</t>
  </si>
  <si>
    <t>МУП "Багаевское управление жилищно-коммунального хозяйства"</t>
  </si>
  <si>
    <t>6103000116</t>
  </si>
  <si>
    <t>610301001</t>
  </si>
  <si>
    <t>28868766</t>
  </si>
  <si>
    <t>МУП "Вира"</t>
  </si>
  <si>
    <t>6147006732</t>
  </si>
  <si>
    <t>614701001</t>
  </si>
  <si>
    <t>26374528</t>
  </si>
  <si>
    <t>МУП "Водник" Боковского района</t>
  </si>
  <si>
    <t>6104003871</t>
  </si>
  <si>
    <t>610401001</t>
  </si>
  <si>
    <t>31000381</t>
  </si>
  <si>
    <t>МУП "Городское Хозяйство"</t>
  </si>
  <si>
    <t>6154094137</t>
  </si>
  <si>
    <t>18-01-2005 00:00:00</t>
  </si>
  <si>
    <t>26446617</t>
  </si>
  <si>
    <t>МУП "Жилищно-эксплуатационное управление"</t>
  </si>
  <si>
    <t>6154070665</t>
  </si>
  <si>
    <t>26449438</t>
  </si>
  <si>
    <t>МУП "Заветинские теплосети"</t>
  </si>
  <si>
    <t>6110002700</t>
  </si>
  <si>
    <t>611001001</t>
  </si>
  <si>
    <t>26448791</t>
  </si>
  <si>
    <t>МУП "Каменсктеплосеть"</t>
  </si>
  <si>
    <t>6147006316</t>
  </si>
  <si>
    <t>26374579</t>
  </si>
  <si>
    <t>МУП "Коммунальщик" Глубокинского городского поселения</t>
  </si>
  <si>
    <t>6114007459</t>
  </si>
  <si>
    <t>611401001</t>
  </si>
  <si>
    <t>31043414</t>
  </si>
  <si>
    <t>МУП "Комфортная среда" Сальского городского поселения</t>
  </si>
  <si>
    <t>6153005247</t>
  </si>
  <si>
    <t>615301001</t>
  </si>
  <si>
    <t>21-09-2017 00:00:00</t>
  </si>
  <si>
    <t>26444931</t>
  </si>
  <si>
    <t>МУП "Красносулинские городские теплосети"</t>
  </si>
  <si>
    <t>6148557940</t>
  </si>
  <si>
    <t>614801001</t>
  </si>
  <si>
    <t>30959394</t>
  </si>
  <si>
    <t>МУП "Молодежный" Астаховского сельского поселения</t>
  </si>
  <si>
    <t>6114017190</t>
  </si>
  <si>
    <t>12-09-2017 00:00:00</t>
  </si>
  <si>
    <t>31241624</t>
  </si>
  <si>
    <t>МУП "Новочеркасские тепловые сети"</t>
  </si>
  <si>
    <t>6150097377</t>
  </si>
  <si>
    <t>26446567</t>
  </si>
  <si>
    <t>МУП "Таганрогэнерго"</t>
  </si>
  <si>
    <t>6154085894</t>
  </si>
  <si>
    <t>26445059</t>
  </si>
  <si>
    <t>МУП "Тарасовские тепловые сети"</t>
  </si>
  <si>
    <t>6133002600</t>
  </si>
  <si>
    <t>613301001</t>
  </si>
  <si>
    <t>31298334</t>
  </si>
  <si>
    <t>МУП "Тепло МРЗ"</t>
  </si>
  <si>
    <t>6147040571</t>
  </si>
  <si>
    <t>28-03-2019 00:00:00</t>
  </si>
  <si>
    <t>30354166</t>
  </si>
  <si>
    <t>МУП "Тепловые сети"</t>
  </si>
  <si>
    <t>6154097882</t>
  </si>
  <si>
    <t>31219066</t>
  </si>
  <si>
    <t>МУП "Теплотехник Неклиновского района"</t>
  </si>
  <si>
    <t>6123024348</t>
  </si>
  <si>
    <t>612301001</t>
  </si>
  <si>
    <t>26627408</t>
  </si>
  <si>
    <t>МУП "Теплоэнерго"</t>
  </si>
  <si>
    <t>6139008430</t>
  </si>
  <si>
    <t>613901001</t>
  </si>
  <si>
    <t>30355506</t>
  </si>
  <si>
    <t>МУП "Трамвайно-троллейбусное управление"</t>
  </si>
  <si>
    <t>6154022710</t>
  </si>
  <si>
    <t>26374721</t>
  </si>
  <si>
    <t>МУП "Управление"Водоканал"</t>
  </si>
  <si>
    <t>6154051373</t>
  </si>
  <si>
    <t>30843340</t>
  </si>
  <si>
    <t>МУП АГП "АКСАЙЭНЕРГО"</t>
  </si>
  <si>
    <t>6102066210</t>
  </si>
  <si>
    <t>610201001</t>
  </si>
  <si>
    <t>26374608</t>
  </si>
  <si>
    <t>МУП Большесальского сельского поселения "Коммунальщик"</t>
  </si>
  <si>
    <t>6122010173</t>
  </si>
  <si>
    <t>612201001</t>
  </si>
  <si>
    <t>26374662</t>
  </si>
  <si>
    <t>МУП ВКХ РО Целинского  района</t>
  </si>
  <si>
    <t>6136000070</t>
  </si>
  <si>
    <t>613601001</t>
  </si>
  <si>
    <t>27794430</t>
  </si>
  <si>
    <t>МУП ЖКХ "Красносадовское" Красносадовского сельского поселения</t>
  </si>
  <si>
    <t>6101931536</t>
  </si>
  <si>
    <t>610101001</t>
  </si>
  <si>
    <t>26374620</t>
  </si>
  <si>
    <t>МУП КХ Песчанокопского района</t>
  </si>
  <si>
    <t>6127010900</t>
  </si>
  <si>
    <t>26458650</t>
  </si>
  <si>
    <t>МУП Кагальницкого района "УЮТ"</t>
  </si>
  <si>
    <t>6113016972</t>
  </si>
  <si>
    <t>611301001</t>
  </si>
  <si>
    <t>26446579</t>
  </si>
  <si>
    <t>МУП Константиновского городского поселения "Гарант"</t>
  </si>
  <si>
    <t>6116009324</t>
  </si>
  <si>
    <t>611601001</t>
  </si>
  <si>
    <t>26374564</t>
  </si>
  <si>
    <t>МУП ПЖКХ Зимовниковского района</t>
  </si>
  <si>
    <t>6112000867</t>
  </si>
  <si>
    <t>611201001</t>
  </si>
  <si>
    <t>26452861</t>
  </si>
  <si>
    <t>МУП Пролетарского городского поселения Пролетарского района Ростовской области "Тепловые сети"</t>
  </si>
  <si>
    <t>6128002901</t>
  </si>
  <si>
    <t>612801001</t>
  </si>
  <si>
    <t>26448893</t>
  </si>
  <si>
    <t>МУП г. Азова "Теплоэнерго"</t>
  </si>
  <si>
    <t>6140028670</t>
  </si>
  <si>
    <t>26768157</t>
  </si>
  <si>
    <t>Миллеровский филиал АО "Астон"</t>
  </si>
  <si>
    <t>6162015019</t>
  </si>
  <si>
    <t>614943001</t>
  </si>
  <si>
    <t>27946501</t>
  </si>
  <si>
    <t>НП "ОСАК "СТАЛЬ"</t>
  </si>
  <si>
    <t>6166990071</t>
  </si>
  <si>
    <t>26446002</t>
  </si>
  <si>
    <t>ОАО "31 завод авиационного технологического оборудования"</t>
  </si>
  <si>
    <t>6150052190</t>
  </si>
  <si>
    <t>26645111</t>
  </si>
  <si>
    <t>ОАО "Батайское"</t>
  </si>
  <si>
    <t>6101001530</t>
  </si>
  <si>
    <t>27505966</t>
  </si>
  <si>
    <t>ОАО "Вагонная ремонтная компания -3"</t>
  </si>
  <si>
    <t>7708737500</t>
  </si>
  <si>
    <t>770801001</t>
  </si>
  <si>
    <t>26444992</t>
  </si>
  <si>
    <t>ОАО "Водоканал" Матвеево-Курганского района</t>
  </si>
  <si>
    <t>6119009185</t>
  </si>
  <si>
    <t>611901001</t>
  </si>
  <si>
    <t>26436871</t>
  </si>
  <si>
    <t>ОАО "Донмакаронпром"</t>
  </si>
  <si>
    <t>6152000310</t>
  </si>
  <si>
    <t>616701001</t>
  </si>
  <si>
    <t>26380959</t>
  </si>
  <si>
    <t>ОАО "ЖКХ Волгодонского района"</t>
  </si>
  <si>
    <t>6107008243</t>
  </si>
  <si>
    <t>610701001</t>
  </si>
  <si>
    <t>26446559</t>
  </si>
  <si>
    <t>ОАО "Зерноградские тепловые сети"</t>
  </si>
  <si>
    <t>6111982106</t>
  </si>
  <si>
    <t>611101001</t>
  </si>
  <si>
    <t>30420231</t>
  </si>
  <si>
    <t>ОАО "НПП КП "Квант"</t>
  </si>
  <si>
    <t>6152001056</t>
  </si>
  <si>
    <t>616801001</t>
  </si>
  <si>
    <t>26448939</t>
  </si>
  <si>
    <t>ОАО "Новочеркасскгоргаз"</t>
  </si>
  <si>
    <t>6150009405</t>
  </si>
  <si>
    <t>26448888</t>
  </si>
  <si>
    <t>ОАО "Резметкон"</t>
  </si>
  <si>
    <t>6141004383</t>
  </si>
  <si>
    <t>26374688</t>
  </si>
  <si>
    <t>ОАО "Санаторий Вешенский"</t>
  </si>
  <si>
    <t>6139003209</t>
  </si>
  <si>
    <t>26445651</t>
  </si>
  <si>
    <t>ОАО "Таганрогский завод Прибой"</t>
  </si>
  <si>
    <t>6154093944</t>
  </si>
  <si>
    <t>28077113</t>
  </si>
  <si>
    <t>ОАО "Таганрогский котлостроительный завод "Красный котельщик"</t>
  </si>
  <si>
    <t>6154023009</t>
  </si>
  <si>
    <t>26867887</t>
  </si>
  <si>
    <t>ОАО "Черномортранснефть" филиал Тихорецкое РУМН (НПС Родионовская)</t>
  </si>
  <si>
    <t>2315072242</t>
  </si>
  <si>
    <t>613002001</t>
  </si>
  <si>
    <t>27-04-1999 00:00:00</t>
  </si>
  <si>
    <t>26446563</t>
  </si>
  <si>
    <t>ОАО "Шахтинский завод Гидропривод"</t>
  </si>
  <si>
    <t>6155010796</t>
  </si>
  <si>
    <t>615501001</t>
  </si>
  <si>
    <t>26449160</t>
  </si>
  <si>
    <t>ОАО "Экспериментальная ТЭС"</t>
  </si>
  <si>
    <t>6148012030</t>
  </si>
  <si>
    <t>26445896</t>
  </si>
  <si>
    <t>ОАО "Энергопром - Новочеркасский электродный завод"</t>
  </si>
  <si>
    <t>6150003065</t>
  </si>
  <si>
    <t>26778073</t>
  </si>
  <si>
    <t>ООО "АКДЭНЕРГО"</t>
  </si>
  <si>
    <t>6102026104</t>
  </si>
  <si>
    <t>26586585</t>
  </si>
  <si>
    <t>ООО "Азовский морской порт"</t>
  </si>
  <si>
    <t>6140001622</t>
  </si>
  <si>
    <t>28814140</t>
  </si>
  <si>
    <t>ООО "Азовэнергомаш"</t>
  </si>
  <si>
    <t>6165150231</t>
  </si>
  <si>
    <t>26436852</t>
  </si>
  <si>
    <t>ООО "Ареал"</t>
  </si>
  <si>
    <t>6167081858</t>
  </si>
  <si>
    <t>28485857</t>
  </si>
  <si>
    <t>ООО "Вавилон-Сервис"</t>
  </si>
  <si>
    <t>6161045243</t>
  </si>
  <si>
    <t>616101001</t>
  </si>
  <si>
    <t>30897159</t>
  </si>
  <si>
    <t>ООО "Волгодонская тепловая генерация"</t>
  </si>
  <si>
    <t>6143088300</t>
  </si>
  <si>
    <t>614301001</t>
  </si>
  <si>
    <t>01-01-2017 00:00:00</t>
  </si>
  <si>
    <t>28422605</t>
  </si>
  <si>
    <t>ООО "Волгодонские тепловые сети"</t>
  </si>
  <si>
    <t>6143081351</t>
  </si>
  <si>
    <t>31-05-2013 00:00:00</t>
  </si>
  <si>
    <t>27946514</t>
  </si>
  <si>
    <t>ООО "Донская тепловая компания"</t>
  </si>
  <si>
    <t>6168056942</t>
  </si>
  <si>
    <t>26380977</t>
  </si>
  <si>
    <t>ООО "Жилищник"</t>
  </si>
  <si>
    <t>6130703051</t>
  </si>
  <si>
    <t>613001001</t>
  </si>
  <si>
    <t>31038140</t>
  </si>
  <si>
    <t>ООО "Издательство"МОЛОТ"</t>
  </si>
  <si>
    <t>6168093510</t>
  </si>
  <si>
    <t>30916594</t>
  </si>
  <si>
    <t>ООО "ККПД-Инвест"</t>
  </si>
  <si>
    <t>6168014188</t>
  </si>
  <si>
    <t>28943166</t>
  </si>
  <si>
    <t>ООО "КОВЧЕГ"</t>
  </si>
  <si>
    <t>7725821712</t>
  </si>
  <si>
    <t>772501001</t>
  </si>
  <si>
    <t>30842639</t>
  </si>
  <si>
    <t>ООО "КОМФОРТ"</t>
  </si>
  <si>
    <t>6141049585</t>
  </si>
  <si>
    <t>30370942</t>
  </si>
  <si>
    <t>ООО "ЛЕГИОН ГРУПП"</t>
  </si>
  <si>
    <t>6165558503</t>
  </si>
  <si>
    <t>26525135</t>
  </si>
  <si>
    <t>ООО "ЛУКОЙЛ-Ростовэнерго"</t>
  </si>
  <si>
    <t>6164288981</t>
  </si>
  <si>
    <t>26764871</t>
  </si>
  <si>
    <t>ООО "ЛУКОЙЛ-Экоэнерго"</t>
  </si>
  <si>
    <t>3015087458</t>
  </si>
  <si>
    <t>26382582</t>
  </si>
  <si>
    <t>ООО "МП "Коммунсервис"</t>
  </si>
  <si>
    <t>6122009675</t>
  </si>
  <si>
    <t>26446530</t>
  </si>
  <si>
    <t>ООО "Межмуниципальный Неклиновский водопровод"</t>
  </si>
  <si>
    <t>6123015978</t>
  </si>
  <si>
    <t>28821617</t>
  </si>
  <si>
    <t>ООО "Нефто-Юг"</t>
  </si>
  <si>
    <t>6165001166</t>
  </si>
  <si>
    <t>26374611</t>
  </si>
  <si>
    <t>ООО "Обливское МТП"</t>
  </si>
  <si>
    <t>6124003816</t>
  </si>
  <si>
    <t>612401001</t>
  </si>
  <si>
    <t>26636891</t>
  </si>
  <si>
    <t>ООО "Орион"</t>
  </si>
  <si>
    <t>6148559391</t>
  </si>
  <si>
    <t>28503896</t>
  </si>
  <si>
    <t>ООО "Приазовский ТеплоЦентр"</t>
  </si>
  <si>
    <t>6154129333</t>
  </si>
  <si>
    <t>26438194</t>
  </si>
  <si>
    <t>ООО "Производственная компания "Новочеркасский электровозостроительный завод"</t>
  </si>
  <si>
    <t>6150040250</t>
  </si>
  <si>
    <t>997450001</t>
  </si>
  <si>
    <t>30954389</t>
  </si>
  <si>
    <t>ООО "Распределенная генерация"</t>
  </si>
  <si>
    <t>6163134315</t>
  </si>
  <si>
    <t>11-03-2014 00:00:00</t>
  </si>
  <si>
    <t>27898254</t>
  </si>
  <si>
    <t>ООО "Ремонтно-строительное предприятие"</t>
  </si>
  <si>
    <t>6148655271</t>
  </si>
  <si>
    <t>27601891</t>
  </si>
  <si>
    <t>ООО "Речной порт"</t>
  </si>
  <si>
    <t>6164099374</t>
  </si>
  <si>
    <t>31072070</t>
  </si>
  <si>
    <t>ООО "Росткапиталгрупп"</t>
  </si>
  <si>
    <t>6161082340</t>
  </si>
  <si>
    <t>30842909</t>
  </si>
  <si>
    <t>ООО "Ростов логистик"</t>
  </si>
  <si>
    <t>3443923606</t>
  </si>
  <si>
    <t>26764253</t>
  </si>
  <si>
    <t>ООО "Ростовские тепловые сети"</t>
  </si>
  <si>
    <t>3445102073</t>
  </si>
  <si>
    <t>26820290</t>
  </si>
  <si>
    <t>ООО "Ростовтеплоэнерго"  филиал Северный Шолоховский участок</t>
  </si>
  <si>
    <t>6165125852</t>
  </si>
  <si>
    <t>613394001</t>
  </si>
  <si>
    <t>28868862</t>
  </si>
  <si>
    <t>ООО "Ростовтеплоэнерго" филиал "Северный" Тарасовский участок</t>
  </si>
  <si>
    <t>26642800</t>
  </si>
  <si>
    <t>ООО "Ростовтеплоэнерго" филиал Куйбышевского района</t>
  </si>
  <si>
    <t>611745001</t>
  </si>
  <si>
    <t>26457607</t>
  </si>
  <si>
    <t>ООО "Ростовтеплоэнерго" филиал Северный</t>
  </si>
  <si>
    <t>613802001</t>
  </si>
  <si>
    <t>26829643</t>
  </si>
  <si>
    <t>ООО "Ростовтеплоэнерго" филиал Северный Верхнедонской участок</t>
  </si>
  <si>
    <t>610532001</t>
  </si>
  <si>
    <t>26829640</t>
  </si>
  <si>
    <t>ООО "Ростовтеплоэнерго" филиал Северный Кашарский участок</t>
  </si>
  <si>
    <t>611532001</t>
  </si>
  <si>
    <t>26829633</t>
  </si>
  <si>
    <t>ООО "Ростовтеплоэнерго" филиал Северный Миллеровский участок</t>
  </si>
  <si>
    <t>614945001</t>
  </si>
  <si>
    <t>26786996</t>
  </si>
  <si>
    <t>ООО "Ростовтеплоэнерго" филиал Семикаракорского района</t>
  </si>
  <si>
    <t>613245001</t>
  </si>
  <si>
    <t>26448728</t>
  </si>
  <si>
    <t>ООО "Ростсельмашэнерго"</t>
  </si>
  <si>
    <t>6166047727</t>
  </si>
  <si>
    <t>30843114</t>
  </si>
  <si>
    <t>ООО "СВЕТПРОМГАЗ"</t>
  </si>
  <si>
    <t>6162069230</t>
  </si>
  <si>
    <t>616201001</t>
  </si>
  <si>
    <t>28976314</t>
  </si>
  <si>
    <t>ООО "Сальскэнергосбыт"</t>
  </si>
  <si>
    <t>6153034270</t>
  </si>
  <si>
    <t>26382572</t>
  </si>
  <si>
    <t>ООО "Сигма"</t>
  </si>
  <si>
    <t>6102015102</t>
  </si>
  <si>
    <t>27946538</t>
  </si>
  <si>
    <t>ООО "СпецМонтаж"</t>
  </si>
  <si>
    <t>3528087774</t>
  </si>
  <si>
    <t>352801001</t>
  </si>
  <si>
    <t>30802811</t>
  </si>
  <si>
    <t>ООО "ТЭЦ-1"</t>
  </si>
  <si>
    <t>6143087498</t>
  </si>
  <si>
    <t>31185022</t>
  </si>
  <si>
    <t>ООО "Таганрогская генерирующая компания"</t>
  </si>
  <si>
    <t>6154150744</t>
  </si>
  <si>
    <t>28868003</t>
  </si>
  <si>
    <t>ООО "Тагстройсервис"</t>
  </si>
  <si>
    <t>6154558967</t>
  </si>
  <si>
    <t>28978534</t>
  </si>
  <si>
    <t>ООО "ТеплоДом"</t>
  </si>
  <si>
    <t>6165191615</t>
  </si>
  <si>
    <t>20-01-2015 00:00:00</t>
  </si>
  <si>
    <t>26445942</t>
  </si>
  <si>
    <t>ООО "Тепловые сети"</t>
  </si>
  <si>
    <t>6125024777</t>
  </si>
  <si>
    <t>612501001</t>
  </si>
  <si>
    <t>30992135</t>
  </si>
  <si>
    <t>ООО "Теплонасосные системы"</t>
  </si>
  <si>
    <t>6151019526</t>
  </si>
  <si>
    <t>04-04-2016 00:00:00</t>
  </si>
  <si>
    <t>26445734</t>
  </si>
  <si>
    <t>6151055122</t>
  </si>
  <si>
    <t>616301001</t>
  </si>
  <si>
    <t>28980513</t>
  </si>
  <si>
    <t>ООО "Теплоснабжающая организация "Александровский"</t>
  </si>
  <si>
    <t>6163135767</t>
  </si>
  <si>
    <t>28446793</t>
  </si>
  <si>
    <t>ООО "Топливно - Энергетическая компания"</t>
  </si>
  <si>
    <t>6154088327</t>
  </si>
  <si>
    <t>30383281</t>
  </si>
  <si>
    <t>ООО "УК "Сокол-Энергосбыт"</t>
  </si>
  <si>
    <t>6162058855</t>
  </si>
  <si>
    <t>27893378</t>
  </si>
  <si>
    <t>ООО "Углегорские сети"</t>
  </si>
  <si>
    <t>6134011291</t>
  </si>
  <si>
    <t>613401001</t>
  </si>
  <si>
    <t>26764274</t>
  </si>
  <si>
    <t>ООО "Управление жилищно-коммунальное хозяйство"</t>
  </si>
  <si>
    <t>6125028690</t>
  </si>
  <si>
    <t>26764720</t>
  </si>
  <si>
    <t>ООО "Управляющая компания "Жилкомсервис"</t>
  </si>
  <si>
    <t>6135007675</t>
  </si>
  <si>
    <t>613501001</t>
  </si>
  <si>
    <t>26448923</t>
  </si>
  <si>
    <t>ООО "Фирма "Ток"</t>
  </si>
  <si>
    <t>6150016240</t>
  </si>
  <si>
    <t>26436687</t>
  </si>
  <si>
    <t>ООО "Фирма Кристина"</t>
  </si>
  <si>
    <t>6166014129</t>
  </si>
  <si>
    <t>26449191</t>
  </si>
  <si>
    <t>ООО "Шахтинская ГТЭС"</t>
  </si>
  <si>
    <t>6155043551</t>
  </si>
  <si>
    <t>26437000</t>
  </si>
  <si>
    <t>ООО "ЭКО"</t>
  </si>
  <si>
    <t>6121995802</t>
  </si>
  <si>
    <t>612101001</t>
  </si>
  <si>
    <t>28002777</t>
  </si>
  <si>
    <t>ООО "Элита Сервис"</t>
  </si>
  <si>
    <t>6162042118</t>
  </si>
  <si>
    <t>30354171</t>
  </si>
  <si>
    <t>ООО ММП ЖКХ "Содружество"</t>
  </si>
  <si>
    <t>6107008902</t>
  </si>
  <si>
    <t>30866798</t>
  </si>
  <si>
    <t>ОП "Ростовское" АО "ГУ ЖКХ"</t>
  </si>
  <si>
    <t>616545001</t>
  </si>
  <si>
    <t>26324422</t>
  </si>
  <si>
    <t>Открытое акционерное общество "ГТ-ТЭЦ Энерго"</t>
  </si>
  <si>
    <t>7703311228</t>
  </si>
  <si>
    <t>770301001</t>
  </si>
  <si>
    <t>27332164</t>
  </si>
  <si>
    <t>ПАО "Таганрогский авиационный научно-технический комплекс им. Г.М.Бериева"</t>
  </si>
  <si>
    <t>6154028021</t>
  </si>
  <si>
    <t>28492799</t>
  </si>
  <si>
    <t>РГСУ</t>
  </si>
  <si>
    <t>6163020389</t>
  </si>
  <si>
    <t>27670503</t>
  </si>
  <si>
    <t>Ростовская дистанция гражданских сооружений</t>
  </si>
  <si>
    <t>7708503727</t>
  </si>
  <si>
    <t>616745017</t>
  </si>
  <si>
    <t>30934010</t>
  </si>
  <si>
    <t>Ростовская таможня</t>
  </si>
  <si>
    <t>6102020818</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</si>
  <si>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</si>
  <si>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</si>
  <si>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616745019</t>
  </si>
  <si>
    <t>26647132</t>
  </si>
  <si>
    <t>ТСЖ "Инструментальщик"</t>
  </si>
  <si>
    <t>6166071913</t>
  </si>
  <si>
    <t>27332293</t>
  </si>
  <si>
    <t>Таганрогский Технологический Институт ФГАО УВО ЮФУ</t>
  </si>
  <si>
    <t>6163027810</t>
  </si>
  <si>
    <t>615431003</t>
  </si>
  <si>
    <t>28545641</t>
  </si>
  <si>
    <t>Таганрогский институт имени А.П. Чехова (филиал) ФГБОУ ВПО "РГЭУ (РИНХ)"</t>
  </si>
  <si>
    <t>6163022805</t>
  </si>
  <si>
    <t>26448903</t>
  </si>
  <si>
    <t>Товарищество собственников жилья №3</t>
  </si>
  <si>
    <t>6154055466</t>
  </si>
  <si>
    <t>28818951</t>
  </si>
  <si>
    <t>УМП ЖКХ "Азовское"</t>
  </si>
  <si>
    <t>6101932120</t>
  </si>
  <si>
    <t>26452251</t>
  </si>
  <si>
    <t>УМП ЖКХ Кулешовского сельского поселения</t>
  </si>
  <si>
    <t>6101037745</t>
  </si>
  <si>
    <t>26374648</t>
  </si>
  <si>
    <t>Углегорское МПП ЖКХ</t>
  </si>
  <si>
    <t>6134007633</t>
  </si>
  <si>
    <t>26437044</t>
  </si>
  <si>
    <t>ФГАОУ ВО "ЮФУ"</t>
  </si>
  <si>
    <t>616402001</t>
  </si>
  <si>
    <t>30903763</t>
  </si>
  <si>
    <t>ФГБУ "ЦЖКУ" МИНОБОРОНЫ РОССИИ</t>
  </si>
  <si>
    <t>7729314745</t>
  </si>
  <si>
    <t>770101001</t>
  </si>
  <si>
    <t>30923515</t>
  </si>
  <si>
    <t>ФГБУ "Центральное жилищно-коммунальное управление" Министерства обороны РФ</t>
  </si>
  <si>
    <t>616543001</t>
  </si>
  <si>
    <t>14-11-2002 00:00:00</t>
  </si>
  <si>
    <t>31215611</t>
  </si>
  <si>
    <t>Филиал АО "Донэнерго" - "Тепловые сети"</t>
  </si>
  <si>
    <t>27666876</t>
  </si>
  <si>
    <t>Филиал АО "Концерн Росэнергоатом" Ростовская атомная станция</t>
  </si>
  <si>
    <t>7721632827</t>
  </si>
  <si>
    <t>614343002</t>
  </si>
  <si>
    <t>28506895</t>
  </si>
  <si>
    <t>Филиал ООО "Сириус" в г. Новочеркасске</t>
  </si>
  <si>
    <t>7714652646</t>
  </si>
  <si>
    <t>615045001</t>
  </si>
  <si>
    <t>26449347</t>
  </si>
  <si>
    <t>Филиал ПАО "ОГК-2" Новочеркасская ГРЭС</t>
  </si>
  <si>
    <t>2607018122</t>
  </si>
  <si>
    <t>615043001</t>
  </si>
  <si>
    <t>26445675</t>
  </si>
  <si>
    <t>производственное отделение "Юго-Западные электрические сети" филиала ПАО "МРСК Юга" - "Ростовэнерго"</t>
  </si>
  <si>
    <t>6164266561</t>
  </si>
  <si>
    <t>615431001</t>
  </si>
  <si>
    <t>26764261</t>
  </si>
  <si>
    <t>производственное отделение "Южные электрические сети" филиала ПАО "МРСК Юга" - "Ростовэнерго"</t>
  </si>
  <si>
    <t>614032001</t>
  </si>
  <si>
    <t>WARM</t>
  </si>
  <si>
    <t>30.04.2019</t>
  </si>
  <si>
    <t>175</t>
  </si>
  <si>
    <t>347371, Ростовская обл., г.Волгодонск, ул.Химиков, 50</t>
  </si>
  <si>
    <t>Артеменко Сергей Васильевич</t>
  </si>
  <si>
    <t>Лавренова Елизавета Юрьевна</t>
  </si>
  <si>
    <t>экономист</t>
  </si>
  <si>
    <t>8-928-106-87-07</t>
  </si>
  <si>
    <t>Lavrenova-81@mail.ru</t>
  </si>
  <si>
    <t>О</t>
  </si>
  <si>
    <t>Город Волгодонск, Город Волгодонск (60712000);</t>
  </si>
  <si>
    <t>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t>
  </si>
  <si>
    <t>2.2</t>
  </si>
  <si>
    <t>4.2</t>
  </si>
  <si>
    <t>5.2</t>
  </si>
  <si>
    <t>6.2</t>
  </si>
  <si>
    <t>7.2</t>
  </si>
  <si>
    <t>2.3</t>
  </si>
  <si>
    <t>4.3</t>
  </si>
  <si>
    <t>5.3</t>
  </si>
  <si>
    <t>6.3</t>
  </si>
  <si>
    <t>7.3</t>
  </si>
  <si>
    <t>31.12.2020</t>
  </si>
  <si>
    <t>01.01.2021</t>
  </si>
  <si>
    <t>31.12.2021</t>
  </si>
  <si>
    <t>01.01.2022</t>
  </si>
  <si>
    <t>отсутствует</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</si>
  <si>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</si>
  <si>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</si>
  <si>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Обновление отменено пользователем</t>
  </si>
  <si>
    <t>Предупреждение</t>
  </si>
  <si>
    <t>https://portal.eias.ru/Portal/DownloadPage.aspx?type=12&amp;guid=2ce7ed95-2952-46b5-888a-3a4cd05e4ce8</t>
  </si>
  <si>
    <t>24.05.2019 18:40:45</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</si>
</sst>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25">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49" fontId="6" fillId="11" borderId="5" xfId="5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6" fillId="8" borderId="5" xfId="53" applyNumberFormat="1" applyFont="1" applyFill="1" applyBorder="1" applyAlignment="1" applyProtection="1">
      <alignment horizontal="left"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8" borderId="16" xfId="30" applyNumberFormat="1" applyFont="1" applyFill="1" applyBorder="1" applyAlignment="1" applyProtection="1">
      <alignment horizontal="left" vertical="center" wrapText="1" indent="1"/>
    </xf>
    <xf numFmtId="0" fontId="0" fillId="8" borderId="26" xfId="30" applyNumberFormat="1"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28" xfId="30" applyNumberFormat="1" applyFont="1" applyFill="1" applyBorder="1" applyAlignment="1" applyProtection="1">
      <alignment horizontal="left" vertical="center" wrapText="1" indent="1"/>
    </xf>
    <xf numFmtId="49" fontId="0" fillId="7" borderId="28"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hidden="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hidden="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23</xdr:row>
      <xdr:rowOff>0</xdr:rowOff>
    </xdr:from>
    <xdr:to>
      <xdr:col>35</xdr:col>
      <xdr:colOff>228600</xdr:colOff>
      <xdr:row>23</xdr:row>
      <xdr:rowOff>190500</xdr:rowOff>
    </xdr:to>
    <xdr:grpSp>
      <xdr:nvGrpSpPr>
        <xdr:cNvPr id="4" name="shCalendar" hidden="1"/>
        <xdr:cNvGrpSpPr>
          <a:grpSpLocks/>
        </xdr:cNvGrpSpPr>
      </xdr:nvGrpSpPr>
      <xdr:grpSpPr bwMode="auto">
        <a:xfrm>
          <a:off x="17125950" y="39719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38100</xdr:colOff>
      <xdr:row>23</xdr:row>
      <xdr:rowOff>0</xdr:rowOff>
    </xdr:from>
    <xdr:to>
      <xdr:col>35</xdr:col>
      <xdr:colOff>228600</xdr:colOff>
      <xdr:row>23</xdr:row>
      <xdr:rowOff>190500</xdr:rowOff>
    </xdr:to>
    <xdr:grpSp>
      <xdr:nvGrpSpPr>
        <xdr:cNvPr id="4" name="shCalendar" hidden="1"/>
        <xdr:cNvGrpSpPr>
          <a:grpSpLocks/>
        </xdr:cNvGrpSpPr>
      </xdr:nvGrpSpPr>
      <xdr:grpSpPr bwMode="auto">
        <a:xfrm>
          <a:off x="15925800" y="28860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38100</xdr:colOff>
      <xdr:row>23</xdr:row>
      <xdr:rowOff>0</xdr:rowOff>
    </xdr:from>
    <xdr:to>
      <xdr:col>50</xdr:col>
      <xdr:colOff>228600</xdr:colOff>
      <xdr:row>23</xdr:row>
      <xdr:rowOff>190500</xdr:rowOff>
    </xdr:to>
    <xdr:grpSp>
      <xdr:nvGrpSpPr>
        <xdr:cNvPr id="4" name="shCalendar" hidden="1"/>
        <xdr:cNvGrpSpPr>
          <a:grpSpLocks/>
        </xdr:cNvGrpSpPr>
      </xdr:nvGrpSpPr>
      <xdr:grpSpPr bwMode="auto">
        <a:xfrm>
          <a:off x="20669250" y="32575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50</xdr:col>
      <xdr:colOff>0</xdr:colOff>
      <xdr:row>23</xdr:row>
      <xdr:rowOff>0</xdr:rowOff>
    </xdr:from>
    <xdr:ext cx="190500" cy="190500"/>
    <xdr:grpSp>
      <xdr:nvGrpSpPr>
        <xdr:cNvPr id="7" name="shCalendar" hidden="1"/>
        <xdr:cNvGrpSpPr>
          <a:grpSpLocks/>
        </xdr:cNvGrpSpPr>
      </xdr:nvGrpSpPr>
      <xdr:grpSpPr bwMode="auto">
        <a:xfrm>
          <a:off x="20631150" y="325755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50</xdr:col>
      <xdr:colOff>0</xdr:colOff>
      <xdr:row>23</xdr:row>
      <xdr:rowOff>0</xdr:rowOff>
    </xdr:from>
    <xdr:ext cx="190500" cy="190500"/>
    <xdr:grpSp>
      <xdr:nvGrpSpPr>
        <xdr:cNvPr id="12" name="shCalendar" hidden="1"/>
        <xdr:cNvGrpSpPr>
          <a:grpSpLocks/>
        </xdr:cNvGrpSpPr>
      </xdr:nvGrpSpPr>
      <xdr:grpSpPr bwMode="auto">
        <a:xfrm>
          <a:off x="20631150" y="325755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38100</xdr:colOff>
      <xdr:row>51</xdr:row>
      <xdr:rowOff>0</xdr:rowOff>
    </xdr:from>
    <xdr:ext cx="190500" cy="190500"/>
    <xdr:grpSp>
      <xdr:nvGrpSpPr>
        <xdr:cNvPr id="7" name="shCalendar" hidden="1"/>
        <xdr:cNvGrpSpPr>
          <a:grpSpLocks/>
        </xdr:cNvGrpSpPr>
      </xdr:nvGrpSpPr>
      <xdr:grpSpPr bwMode="auto">
        <a:xfrm>
          <a:off x="7229475" y="119157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39</xdr:row>
      <xdr:rowOff>2</xdr:rowOff>
    </xdr:from>
    <xdr:to>
      <xdr:col>4</xdr:col>
      <xdr:colOff>3343276</xdr:colOff>
      <xdr:row>40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299" t="s">
        <v>717</v>
      </c>
      <c r="M5" s="1299"/>
      <c r="N5" s="1299"/>
      <c r="O5" s="1299"/>
      <c r="P5" s="1299"/>
      <c r="Q5" s="1299"/>
      <c r="R5" s="1299"/>
      <c r="S5" s="1299"/>
      <c r="T5" s="1299"/>
      <c r="U5" s="632"/>
    </row>
    <row r="6" spans="1:29" ht="3" customHeight="1">
      <c r="J6" s="498"/>
      <c r="K6" s="498"/>
      <c r="L6" s="493"/>
      <c r="M6" s="493"/>
      <c r="N6" s="493"/>
      <c r="O6" s="497"/>
      <c r="P6" s="497"/>
      <c r="Q6" s="497"/>
      <c r="R6" s="497"/>
      <c r="S6" s="497"/>
      <c r="T6" s="497"/>
      <c r="U6" s="497"/>
      <c r="V6" s="501"/>
    </row>
    <row r="7" spans="1:29" s="745" customFormat="1" ht="5.25" hidden="1">
      <c r="A7" s="1117"/>
      <c r="B7" s="1117"/>
      <c r="C7" s="1117"/>
      <c r="D7" s="1117"/>
      <c r="E7" s="1117"/>
      <c r="F7" s="1117"/>
      <c r="G7" s="1117"/>
      <c r="H7" s="1117"/>
      <c r="L7" s="1168"/>
      <c r="M7" s="1040"/>
      <c r="O7" s="1305"/>
      <c r="P7" s="1305"/>
      <c r="Q7" s="1305"/>
      <c r="R7" s="1305"/>
      <c r="S7" s="1305"/>
      <c r="T7" s="1305"/>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30.04.2019</v>
      </c>
      <c r="P8" s="1306"/>
      <c r="Q8" s="1306"/>
      <c r="R8" s="1306"/>
      <c r="S8" s="1306"/>
      <c r="T8" s="1306"/>
      <c r="U8" s="550"/>
      <c r="V8" s="550"/>
      <c r="W8" s="488"/>
      <c r="X8" s="558"/>
      <c r="Y8" s="558"/>
      <c r="Z8" s="558"/>
      <c r="AA8" s="558"/>
      <c r="AB8" s="558"/>
      <c r="AC8" s="558"/>
    </row>
    <row r="9" spans="1:2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175</v>
      </c>
      <c r="P9" s="1306"/>
      <c r="Q9" s="1306"/>
      <c r="R9" s="1306"/>
      <c r="S9" s="1306"/>
      <c r="T9" s="1306"/>
      <c r="U9" s="550"/>
      <c r="V9" s="550"/>
      <c r="W9" s="488"/>
      <c r="X9" s="558"/>
      <c r="Y9" s="558"/>
      <c r="Z9" s="558"/>
      <c r="AA9" s="558"/>
      <c r="AB9" s="558"/>
      <c r="AC9" s="558"/>
    </row>
    <row r="10" spans="1:29" s="745" customFormat="1" ht="5.25" hidden="1">
      <c r="A10" s="1117"/>
      <c r="B10" s="1117"/>
      <c r="C10" s="1117"/>
      <c r="D10" s="1117"/>
      <c r="E10" s="1117"/>
      <c r="F10" s="1117"/>
      <c r="G10" s="1117"/>
      <c r="H10" s="1117"/>
      <c r="L10" s="1168"/>
      <c r="M10" s="1040"/>
      <c r="O10" s="1305"/>
      <c r="P10" s="1305"/>
      <c r="Q10" s="1305"/>
      <c r="R10" s="1305"/>
      <c r="S10" s="1305"/>
      <c r="T10" s="1305"/>
      <c r="U10" s="779"/>
      <c r="V10" s="779"/>
      <c r="X10" s="1117"/>
      <c r="Y10" s="1117"/>
      <c r="Z10" s="1117"/>
      <c r="AA10" s="1117"/>
      <c r="AB10" s="1117"/>
    </row>
    <row r="11" spans="1:29" s="538" customFormat="1" ht="11.25" hidden="1">
      <c r="A11" s="558"/>
      <c r="B11" s="558"/>
      <c r="C11" s="558"/>
      <c r="D11" s="558"/>
      <c r="E11" s="558"/>
      <c r="F11" s="558"/>
      <c r="G11" s="558"/>
      <c r="H11" s="558"/>
      <c r="L11" s="1300"/>
      <c r="M11" s="1300"/>
      <c r="N11" s="535"/>
      <c r="O11" s="550"/>
      <c r="P11" s="550"/>
      <c r="Q11" s="550"/>
      <c r="R11" s="550"/>
      <c r="S11" s="550"/>
      <c r="T11" s="550"/>
      <c r="U11" s="556" t="s">
        <v>370</v>
      </c>
      <c r="X11" s="558"/>
      <c r="Y11" s="558"/>
      <c r="Z11" s="558"/>
      <c r="AA11" s="558"/>
      <c r="AB11" s="558"/>
      <c r="AC11" s="558"/>
    </row>
    <row r="12" spans="1:29">
      <c r="J12" s="498"/>
      <c r="K12" s="498"/>
      <c r="L12" s="493"/>
      <c r="M12" s="493"/>
      <c r="N12" s="471"/>
      <c r="O12" s="1307"/>
      <c r="P12" s="1307"/>
      <c r="Q12" s="1307"/>
      <c r="R12" s="1307"/>
      <c r="S12" s="1307"/>
      <c r="T12" s="1307"/>
      <c r="U12" s="1307"/>
    </row>
    <row r="13" spans="1:29">
      <c r="J13" s="498"/>
      <c r="K13" s="498"/>
      <c r="L13" s="1236" t="s">
        <v>444</v>
      </c>
      <c r="M13" s="1236"/>
      <c r="N13" s="1236"/>
      <c r="O13" s="1236"/>
      <c r="P13" s="1236"/>
      <c r="Q13" s="1236"/>
      <c r="R13" s="1236"/>
      <c r="S13" s="1236"/>
      <c r="T13" s="1236"/>
      <c r="U13" s="1236"/>
      <c r="V13" s="1236"/>
      <c r="W13" s="1236" t="s">
        <v>445</v>
      </c>
    </row>
    <row r="14" spans="1:29" ht="14.25" customHeight="1">
      <c r="J14" s="498"/>
      <c r="K14" s="498"/>
      <c r="L14" s="1313" t="s">
        <v>90</v>
      </c>
      <c r="M14" s="1313" t="s">
        <v>602</v>
      </c>
      <c r="N14" s="629"/>
      <c r="O14" s="1314" t="s">
        <v>604</v>
      </c>
      <c r="P14" s="1315"/>
      <c r="Q14" s="1315"/>
      <c r="R14" s="1315"/>
      <c r="S14" s="1315"/>
      <c r="T14" s="1316"/>
      <c r="U14" s="1296" t="s">
        <v>338</v>
      </c>
      <c r="V14" s="1310" t="s">
        <v>273</v>
      </c>
      <c r="W14" s="1236"/>
    </row>
    <row r="15" spans="1:29" ht="14.25" customHeight="1">
      <c r="J15" s="498"/>
      <c r="K15" s="498"/>
      <c r="L15" s="1313"/>
      <c r="M15" s="1313"/>
      <c r="N15" s="630"/>
      <c r="O15" s="1319" t="s">
        <v>578</v>
      </c>
      <c r="P15" s="1317" t="s">
        <v>269</v>
      </c>
      <c r="Q15" s="1318"/>
      <c r="R15" s="1293" t="s">
        <v>615</v>
      </c>
      <c r="S15" s="1294"/>
      <c r="T15" s="1295"/>
      <c r="U15" s="1297"/>
      <c r="V15" s="1311"/>
      <c r="W15" s="1236"/>
    </row>
    <row r="16" spans="1:29" ht="33.75" customHeight="1">
      <c r="J16" s="498"/>
      <c r="K16" s="498"/>
      <c r="L16" s="1313"/>
      <c r="M16" s="1313"/>
      <c r="N16" s="631"/>
      <c r="O16" s="1320"/>
      <c r="P16" s="504" t="s">
        <v>579</v>
      </c>
      <c r="Q16" s="504" t="s">
        <v>6</v>
      </c>
      <c r="R16" s="505" t="s">
        <v>272</v>
      </c>
      <c r="S16" s="1308" t="s">
        <v>271</v>
      </c>
      <c r="T16" s="1309"/>
      <c r="U16" s="1298"/>
      <c r="V16" s="1312"/>
      <c r="W16" s="1236"/>
    </row>
    <row r="17" spans="1:29">
      <c r="J17" s="498"/>
      <c r="K17" s="537">
        <v>1</v>
      </c>
      <c r="L17" s="615" t="s">
        <v>91</v>
      </c>
      <c r="M17" s="615" t="s">
        <v>47</v>
      </c>
      <c r="N17" s="617" t="str">
        <f ca="1">OFFSET(N17,0,-1)</f>
        <v>2</v>
      </c>
      <c r="O17" s="616">
        <f ca="1">OFFSET(O17,0,-1)+1</f>
        <v>3</v>
      </c>
      <c r="P17" s="616">
        <f ca="1">OFFSET(P17,0,-1)+1</f>
        <v>4</v>
      </c>
      <c r="Q17" s="616">
        <f ca="1">OFFSET(Q17,0,-1)+1</f>
        <v>5</v>
      </c>
      <c r="R17" s="616">
        <f ca="1">OFFSET(R17,0,-1)+1</f>
        <v>6</v>
      </c>
      <c r="S17" s="1301">
        <f ca="1">OFFSET(S17,0,-1)+1</f>
        <v>7</v>
      </c>
      <c r="T17" s="1301"/>
      <c r="U17" s="616">
        <f ca="1">OFFSET(U17,0,-2)+1</f>
        <v>8</v>
      </c>
      <c r="V17" s="617">
        <f ca="1">OFFSET(V17,0,-1)</f>
        <v>8</v>
      </c>
      <c r="W17" s="616">
        <f ca="1">OFFSET(W17,0,-1)+1</f>
        <v>9</v>
      </c>
    </row>
    <row r="18" spans="1:29" ht="22.5">
      <c r="A18" s="1284">
        <v>1</v>
      </c>
      <c r="B18" s="812"/>
      <c r="C18" s="812"/>
      <c r="D18" s="812"/>
      <c r="E18" s="813"/>
      <c r="F18" s="814"/>
      <c r="G18" s="814"/>
      <c r="H18" s="814"/>
      <c r="I18" s="815"/>
      <c r="J18" s="810"/>
      <c r="K18" s="817"/>
      <c r="L18" s="561">
        <f>mergeValue(A18)</f>
        <v>1</v>
      </c>
      <c r="M18" s="609" t="s">
        <v>19</v>
      </c>
      <c r="N18" s="614"/>
      <c r="O18" s="1285"/>
      <c r="P18" s="1285"/>
      <c r="Q18" s="1285"/>
      <c r="R18" s="1285"/>
      <c r="S18" s="1285"/>
      <c r="T18" s="1285"/>
      <c r="U18" s="1285"/>
      <c r="V18" s="1285"/>
      <c r="W18" s="1125" t="s">
        <v>718</v>
      </c>
      <c r="Y18" s="557"/>
      <c r="Z18" s="557" t="str">
        <f t="shared" ref="Z18:Z31" si="0">IF(M18="","",M18 )</f>
        <v>Наименование тарифа</v>
      </c>
      <c r="AA18" s="557"/>
      <c r="AB18" s="557"/>
      <c r="AC18" s="557"/>
    </row>
    <row r="19" spans="1:29" ht="22.5">
      <c r="A19" s="1284"/>
      <c r="B19" s="1284">
        <v>1</v>
      </c>
      <c r="C19" s="812"/>
      <c r="D19" s="812"/>
      <c r="E19" s="814"/>
      <c r="F19" s="814"/>
      <c r="G19" s="814"/>
      <c r="H19" s="814"/>
      <c r="I19" s="809"/>
      <c r="J19" s="808"/>
      <c r="K19" s="811"/>
      <c r="L19" s="561" t="str">
        <f>mergeValue(A19) &amp;"."&amp; mergeValue(B19)</f>
        <v>1.1</v>
      </c>
      <c r="M19" s="515" t="s">
        <v>15</v>
      </c>
      <c r="N19" s="614"/>
      <c r="O19" s="1285"/>
      <c r="P19" s="1285"/>
      <c r="Q19" s="1285"/>
      <c r="R19" s="1285"/>
      <c r="S19" s="1285"/>
      <c r="T19" s="1285"/>
      <c r="U19" s="1285"/>
      <c r="V19" s="1285"/>
      <c r="W19" s="1125" t="s">
        <v>459</v>
      </c>
      <c r="Y19" s="557"/>
      <c r="Z19" s="557" t="str">
        <f t="shared" si="0"/>
        <v>Территория действия тарифа</v>
      </c>
      <c r="AA19" s="557"/>
      <c r="AB19" s="557"/>
      <c r="AC19" s="557"/>
    </row>
    <row r="20" spans="1:29" ht="22.5">
      <c r="A20" s="1284"/>
      <c r="B20" s="1284"/>
      <c r="C20" s="1284">
        <v>1</v>
      </c>
      <c r="D20" s="812"/>
      <c r="E20" s="814"/>
      <c r="F20" s="814"/>
      <c r="G20" s="814"/>
      <c r="H20" s="814"/>
      <c r="I20" s="816"/>
      <c r="J20" s="808"/>
      <c r="K20" s="811"/>
      <c r="L20" s="561" t="str">
        <f>mergeValue(A20) &amp;"."&amp; mergeValue(B20)&amp;"."&amp; mergeValue(C20)</f>
        <v>1.1.1</v>
      </c>
      <c r="M20" s="516" t="s">
        <v>7</v>
      </c>
      <c r="N20" s="614"/>
      <c r="O20" s="1285"/>
      <c r="P20" s="1285"/>
      <c r="Q20" s="1285"/>
      <c r="R20" s="1285"/>
      <c r="S20" s="1285"/>
      <c r="T20" s="1285"/>
      <c r="U20" s="1285"/>
      <c r="V20" s="1285"/>
      <c r="W20" s="1125" t="s">
        <v>600</v>
      </c>
      <c r="Y20" s="557"/>
      <c r="Z20" s="557" t="str">
        <f t="shared" si="0"/>
        <v xml:space="preserve">Наименование системы теплоснабжения </v>
      </c>
      <c r="AA20" s="557"/>
      <c r="AB20" s="557"/>
      <c r="AC20" s="557"/>
    </row>
    <row r="21" spans="1:29" ht="22.5">
      <c r="A21" s="1284"/>
      <c r="B21" s="1284"/>
      <c r="C21" s="1284"/>
      <c r="D21" s="1284">
        <v>1</v>
      </c>
      <c r="E21" s="814"/>
      <c r="F21" s="814"/>
      <c r="G21" s="814"/>
      <c r="H21" s="814"/>
      <c r="I21" s="816"/>
      <c r="J21" s="808"/>
      <c r="K21" s="811"/>
      <c r="L21" s="561" t="str">
        <f>mergeValue(A21) &amp;"."&amp; mergeValue(B21)&amp;"."&amp; mergeValue(C21)&amp;"."&amp; mergeValue(D21)</f>
        <v>1.1.1.1</v>
      </c>
      <c r="M21" s="517" t="s">
        <v>21</v>
      </c>
      <c r="N21" s="614"/>
      <c r="O21" s="1285"/>
      <c r="P21" s="1285"/>
      <c r="Q21" s="1285"/>
      <c r="R21" s="1285"/>
      <c r="S21" s="1285"/>
      <c r="T21" s="1285"/>
      <c r="U21" s="1285"/>
      <c r="V21" s="1285"/>
      <c r="W21" s="1125" t="s">
        <v>601</v>
      </c>
      <c r="Y21" s="557"/>
      <c r="Z21" s="557" t="str">
        <f t="shared" si="0"/>
        <v xml:space="preserve">Источник тепловой энергии  </v>
      </c>
      <c r="AA21" s="557"/>
      <c r="AB21" s="557"/>
      <c r="AC21" s="557"/>
    </row>
    <row r="22" spans="1:29" ht="78.75">
      <c r="A22" s="1284"/>
      <c r="B22" s="1284"/>
      <c r="C22" s="1284"/>
      <c r="D22" s="1284"/>
      <c r="E22" s="1284">
        <v>1</v>
      </c>
      <c r="F22" s="814"/>
      <c r="G22" s="814"/>
      <c r="H22" s="812">
        <v>1</v>
      </c>
      <c r="I22" s="1284">
        <v>1</v>
      </c>
      <c r="J22" s="814"/>
      <c r="K22" s="819"/>
      <c r="L22" s="561" t="str">
        <f>mergeValue(A22) &amp;"."&amp; mergeValue(B22)&amp;"."&amp; mergeValue(C22)&amp;"."&amp; mergeValue(D22)&amp;"."&amp; mergeValue(E22)</f>
        <v>1.1.1.1.1</v>
      </c>
      <c r="M22" s="523" t="s">
        <v>8</v>
      </c>
      <c r="N22" s="614"/>
      <c r="O22" s="1286"/>
      <c r="P22" s="1286"/>
      <c r="Q22" s="1286"/>
      <c r="R22" s="1286"/>
      <c r="S22" s="1286"/>
      <c r="T22" s="1286"/>
      <c r="U22" s="1286"/>
      <c r="V22" s="1286"/>
      <c r="W22" s="1125"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284"/>
      <c r="B23" s="1284"/>
      <c r="C23" s="1284"/>
      <c r="D23" s="1284"/>
      <c r="E23" s="1284"/>
      <c r="F23" s="1284">
        <v>1</v>
      </c>
      <c r="G23" s="812"/>
      <c r="H23" s="812"/>
      <c r="I23" s="1284"/>
      <c r="J23" s="1284">
        <v>1</v>
      </c>
      <c r="K23" s="820"/>
      <c r="L23" s="561" t="str">
        <f>mergeValue(A23) &amp;"."&amp; mergeValue(B23)&amp;"."&amp; mergeValue(C23)&amp;"."&amp; mergeValue(D23)&amp;"."&amp; mergeValue(E23)&amp;"."&amp; mergeValue(F23)</f>
        <v>1.1.1.1.1.1</v>
      </c>
      <c r="M23" s="524" t="s">
        <v>9</v>
      </c>
      <c r="N23" s="614"/>
      <c r="O23" s="1287"/>
      <c r="P23" s="1288"/>
      <c r="Q23" s="1288"/>
      <c r="R23" s="1288"/>
      <c r="S23" s="1288"/>
      <c r="T23" s="1288"/>
      <c r="U23" s="1288"/>
      <c r="V23" s="1289"/>
      <c r="W23" s="1125" t="s">
        <v>720</v>
      </c>
      <c r="Y23" s="557"/>
      <c r="Z23" s="557" t="str">
        <f t="shared" si="0"/>
        <v>Группа потребителей</v>
      </c>
      <c r="AA23" s="557"/>
      <c r="AB23" s="557"/>
      <c r="AC23" s="557"/>
    </row>
    <row r="24" spans="1:29" ht="122.1" customHeight="1">
      <c r="A24" s="1284"/>
      <c r="B24" s="1284"/>
      <c r="C24" s="1284"/>
      <c r="D24" s="1284"/>
      <c r="E24" s="1284"/>
      <c r="F24" s="1284"/>
      <c r="G24" s="812">
        <v>1</v>
      </c>
      <c r="H24" s="812"/>
      <c r="I24" s="1284"/>
      <c r="J24" s="1284"/>
      <c r="K24" s="820">
        <v>1</v>
      </c>
      <c r="L24" s="561" t="str">
        <f>mergeValue(A24) &amp;"."&amp; mergeValue(B24)&amp;"."&amp; mergeValue(C24)&amp;"."&amp; mergeValue(D24)&amp;"."&amp; mergeValue(E24)&amp;"."&amp; mergeValue(F24)&amp;"."&amp; mergeValue(G24)</f>
        <v>1.1.1.1.1.1.1</v>
      </c>
      <c r="M24" s="1084"/>
      <c r="N24" s="614"/>
      <c r="O24" s="531"/>
      <c r="P24" s="531"/>
      <c r="Q24" s="1034"/>
      <c r="R24" s="1291"/>
      <c r="S24" s="1292" t="s">
        <v>82</v>
      </c>
      <c r="T24" s="1291"/>
      <c r="U24" s="1292" t="s">
        <v>83</v>
      </c>
      <c r="V24" s="531"/>
      <c r="W24" s="1302" t="s">
        <v>721</v>
      </c>
      <c r="X24" s="553" t="str">
        <f>strCheckDate(O25:V25)</f>
        <v/>
      </c>
      <c r="Y24" s="557"/>
      <c r="Z24" s="557" t="str">
        <f t="shared" si="0"/>
        <v/>
      </c>
      <c r="AA24" s="557"/>
      <c r="AB24" s="557"/>
      <c r="AC24" s="557"/>
    </row>
    <row r="25" spans="1:29" ht="11.25" hidden="1">
      <c r="A25" s="1284"/>
      <c r="B25" s="1284"/>
      <c r="C25" s="1284"/>
      <c r="D25" s="1284"/>
      <c r="E25" s="1284"/>
      <c r="F25" s="1284"/>
      <c r="G25" s="812"/>
      <c r="H25" s="812"/>
      <c r="I25" s="1284"/>
      <c r="J25" s="1284"/>
      <c r="K25" s="820"/>
      <c r="L25" s="568"/>
      <c r="M25" s="614"/>
      <c r="N25" s="614"/>
      <c r="O25" s="531"/>
      <c r="P25" s="531"/>
      <c r="Q25" s="552" t="str">
        <f>R24 &amp; "-" &amp; T24</f>
        <v>-</v>
      </c>
      <c r="R25" s="1291"/>
      <c r="S25" s="1292"/>
      <c r="T25" s="1291"/>
      <c r="U25" s="1292"/>
      <c r="V25" s="531"/>
      <c r="W25" s="1303"/>
      <c r="Y25" s="557"/>
      <c r="Z25" s="557" t="str">
        <f t="shared" si="0"/>
        <v/>
      </c>
      <c r="AA25" s="557"/>
      <c r="AB25" s="557"/>
      <c r="AC25" s="557"/>
    </row>
    <row r="26" spans="1:29" ht="15" customHeight="1">
      <c r="A26" s="1284"/>
      <c r="B26" s="1284"/>
      <c r="C26" s="1284"/>
      <c r="D26" s="1284"/>
      <c r="E26" s="1284"/>
      <c r="F26" s="1284"/>
      <c r="G26" s="814"/>
      <c r="H26" s="812"/>
      <c r="I26" s="1284"/>
      <c r="J26" s="1284"/>
      <c r="K26" s="819"/>
      <c r="L26" s="507"/>
      <c r="M26" s="526" t="s">
        <v>24</v>
      </c>
      <c r="N26" s="533"/>
      <c r="O26" s="533"/>
      <c r="P26" s="533"/>
      <c r="Q26" s="533"/>
      <c r="R26" s="533"/>
      <c r="S26" s="533"/>
      <c r="T26" s="533"/>
      <c r="U26" s="533"/>
      <c r="V26" s="529"/>
      <c r="W26" s="1304"/>
      <c r="Y26" s="557"/>
      <c r="Z26" s="557" t="str">
        <f t="shared" si="0"/>
        <v>Добавить вид теплоносителя (параметры теплоносителя)</v>
      </c>
      <c r="AA26" s="557"/>
      <c r="AB26" s="557"/>
      <c r="AC26" s="557"/>
    </row>
    <row r="27" spans="1:29" ht="15" customHeight="1">
      <c r="A27" s="1284"/>
      <c r="B27" s="1284"/>
      <c r="C27" s="1284"/>
      <c r="D27" s="1284"/>
      <c r="E27" s="1284"/>
      <c r="F27" s="814"/>
      <c r="G27" s="814"/>
      <c r="H27" s="812"/>
      <c r="I27" s="1284"/>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284"/>
      <c r="B28" s="1284"/>
      <c r="C28" s="1284"/>
      <c r="D28" s="1284"/>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284"/>
      <c r="B29" s="1284"/>
      <c r="C29" s="1284"/>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284"/>
      <c r="B30" s="1284"/>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284"/>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2"/>
      <c r="M32" s="534" t="s">
        <v>307</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47</v>
      </c>
    </row>
    <row r="2" spans="1:20" ht="22.5">
      <c r="F2" s="1278" t="s">
        <v>470</v>
      </c>
      <c r="G2" s="1279"/>
      <c r="H2" s="1280"/>
      <c r="I2" s="756"/>
    </row>
    <row r="3" spans="1:20" ht="3" customHeight="1"/>
    <row r="4" spans="1:20" s="954" customFormat="1" ht="11.25">
      <c r="A4" s="960"/>
      <c r="B4" s="960"/>
      <c r="C4" s="960"/>
      <c r="D4" s="960"/>
      <c r="F4" s="1236" t="s">
        <v>444</v>
      </c>
      <c r="G4" s="1236"/>
      <c r="H4" s="1236"/>
      <c r="I4" s="1281" t="s">
        <v>445</v>
      </c>
      <c r="J4" s="960"/>
      <c r="K4" s="960"/>
      <c r="L4" s="960"/>
      <c r="M4" s="960"/>
      <c r="N4" s="960"/>
      <c r="O4" s="960"/>
      <c r="P4" s="960"/>
      <c r="Q4" s="960"/>
      <c r="R4" s="960"/>
      <c r="S4" s="960"/>
      <c r="T4" s="960"/>
    </row>
    <row r="5" spans="1:20" s="954" customFormat="1" ht="11.25" customHeight="1">
      <c r="A5" s="960"/>
      <c r="B5" s="960"/>
      <c r="C5" s="960"/>
      <c r="D5" s="960"/>
      <c r="F5" s="969" t="s">
        <v>90</v>
      </c>
      <c r="G5" s="760" t="s">
        <v>447</v>
      </c>
      <c r="H5" s="978" t="s">
        <v>438</v>
      </c>
      <c r="I5" s="1281"/>
      <c r="J5" s="960"/>
      <c r="K5" s="960"/>
      <c r="L5" s="960"/>
      <c r="M5" s="960"/>
      <c r="N5" s="960"/>
      <c r="O5" s="960"/>
      <c r="P5" s="960"/>
      <c r="Q5" s="960"/>
      <c r="R5" s="960"/>
      <c r="S5" s="960"/>
      <c r="T5" s="960"/>
    </row>
    <row r="6" spans="1:20" s="954" customFormat="1" ht="12" customHeight="1">
      <c r="A6" s="960"/>
      <c r="B6" s="960"/>
      <c r="C6" s="960"/>
      <c r="D6" s="960"/>
      <c r="F6" s="761" t="s">
        <v>91</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15.05.2019</v>
      </c>
      <c r="I7" s="766" t="s">
        <v>472</v>
      </c>
      <c r="J7" s="583"/>
      <c r="K7" s="960"/>
      <c r="L7" s="960"/>
      <c r="M7" s="960"/>
      <c r="N7" s="960"/>
      <c r="O7" s="960"/>
      <c r="P7" s="960"/>
      <c r="Q7" s="960"/>
      <c r="R7" s="960"/>
      <c r="S7" s="960"/>
      <c r="T7" s="960"/>
    </row>
    <row r="8" spans="1:20" s="954" customFormat="1" ht="45">
      <c r="A8" s="1282">
        <v>1</v>
      </c>
      <c r="B8" s="960"/>
      <c r="C8" s="960"/>
      <c r="D8" s="960"/>
      <c r="F8" s="976" t="str">
        <f>"2." &amp;mergeValue(A8)</f>
        <v>2.1</v>
      </c>
      <c r="G8" s="765" t="s">
        <v>473</v>
      </c>
      <c r="H8" s="974" t="str">
        <f>IF('Перечень тарифов'!R26="","наименование отсутствует","" &amp; 'Перечень тарифов'!R26 &amp; "")</f>
        <v>наименование отсутствует</v>
      </c>
      <c r="I8" s="766" t="s">
        <v>568</v>
      </c>
      <c r="J8" s="583"/>
      <c r="K8" s="960"/>
      <c r="L8" s="960"/>
      <c r="M8" s="960"/>
      <c r="N8" s="960"/>
      <c r="O8" s="960"/>
      <c r="P8" s="960"/>
      <c r="Q8" s="960"/>
      <c r="R8" s="960"/>
      <c r="S8" s="960"/>
      <c r="T8" s="960"/>
    </row>
    <row r="9" spans="1:20" s="954" customFormat="1" ht="22.5">
      <c r="A9" s="1282"/>
      <c r="B9" s="960"/>
      <c r="C9" s="960"/>
      <c r="D9" s="960"/>
      <c r="F9" s="976" t="str">
        <f>"3." &amp;mergeValue(A9)</f>
        <v>3.1</v>
      </c>
      <c r="G9" s="765" t="s">
        <v>474</v>
      </c>
      <c r="H9" s="974" t="str">
        <f>IF('Перечень тарифов'!F26="","наименование отсутствует","" &amp; 'Перечень тарифов'!F26 &amp; "")</f>
        <v>Передача. Тепловая энергия</v>
      </c>
      <c r="I9" s="766" t="s">
        <v>566</v>
      </c>
      <c r="J9" s="583"/>
      <c r="K9" s="960"/>
      <c r="L9" s="960"/>
      <c r="M9" s="960"/>
      <c r="N9" s="960"/>
      <c r="O9" s="960"/>
      <c r="P9" s="960"/>
      <c r="Q9" s="960"/>
      <c r="R9" s="960"/>
      <c r="S9" s="960"/>
      <c r="T9" s="960"/>
    </row>
    <row r="10" spans="1:20" s="954" customFormat="1" ht="22.5">
      <c r="A10" s="1282"/>
      <c r="B10" s="960"/>
      <c r="C10" s="960"/>
      <c r="D10" s="960"/>
      <c r="F10" s="976" t="str">
        <f>"4."&amp;mergeValue(A10)</f>
        <v>4.1</v>
      </c>
      <c r="G10" s="765" t="s">
        <v>475</v>
      </c>
      <c r="H10" s="978" t="s">
        <v>448</v>
      </c>
      <c r="I10" s="766"/>
      <c r="J10" s="583"/>
      <c r="K10" s="960"/>
      <c r="L10" s="960"/>
      <c r="M10" s="960"/>
      <c r="N10" s="960"/>
      <c r="O10" s="960"/>
      <c r="P10" s="960"/>
      <c r="Q10" s="960"/>
      <c r="R10" s="960"/>
      <c r="S10" s="960"/>
      <c r="T10" s="960"/>
    </row>
    <row r="11" spans="1:20" s="954" customFormat="1" ht="18.75">
      <c r="A11" s="1282"/>
      <c r="B11" s="1282">
        <v>1</v>
      </c>
      <c r="C11" s="970"/>
      <c r="D11" s="970"/>
      <c r="F11" s="976" t="str">
        <f>"4."&amp;mergeValue(A11) &amp;"."&amp;mergeValue(B11)</f>
        <v>4.1.1</v>
      </c>
      <c r="G11" s="777" t="s">
        <v>570</v>
      </c>
      <c r="H11" s="974" t="str">
        <f>IF(region_name="","",region_name)</f>
        <v>Ростовская область</v>
      </c>
      <c r="I11" s="766" t="s">
        <v>478</v>
      </c>
      <c r="J11" s="583"/>
      <c r="K11" s="960"/>
      <c r="L11" s="960"/>
      <c r="M11" s="960"/>
      <c r="N11" s="960"/>
      <c r="O11" s="960"/>
      <c r="P11" s="960"/>
      <c r="Q11" s="960"/>
      <c r="R11" s="960"/>
      <c r="S11" s="960"/>
      <c r="T11" s="960"/>
    </row>
    <row r="12" spans="1:20" s="954" customFormat="1" ht="22.5">
      <c r="A12" s="1282"/>
      <c r="B12" s="1282"/>
      <c r="C12" s="1282">
        <v>1</v>
      </c>
      <c r="D12" s="970"/>
      <c r="F12" s="976" t="str">
        <f>"4."&amp;mergeValue(A12) &amp;"."&amp;mergeValue(B12)&amp;"."&amp;mergeValue(C12)</f>
        <v>4.1.1.1</v>
      </c>
      <c r="G12" s="767" t="s">
        <v>476</v>
      </c>
      <c r="H12" s="974" t="str">
        <f>IF(Территории!H13="","","" &amp; Территории!H13 &amp; "")</f>
        <v>Город Волгодонск</v>
      </c>
      <c r="I12" s="766" t="s">
        <v>479</v>
      </c>
      <c r="J12" s="583"/>
      <c r="K12" s="960"/>
      <c r="L12" s="960"/>
      <c r="M12" s="960"/>
      <c r="N12" s="960"/>
      <c r="O12" s="960"/>
      <c r="P12" s="960"/>
      <c r="Q12" s="960"/>
      <c r="R12" s="960"/>
      <c r="S12" s="960"/>
      <c r="T12" s="960"/>
    </row>
    <row r="13" spans="1:20" s="954" customFormat="1" ht="56.25">
      <c r="A13" s="1282"/>
      <c r="B13" s="1282"/>
      <c r="C13" s="1282"/>
      <c r="D13" s="970">
        <v>1</v>
      </c>
      <c r="F13" s="976" t="str">
        <f>"4."&amp;mergeValue(A13) &amp;"."&amp;mergeValue(B13)&amp;"."&amp;mergeValue(C13)&amp;"."&amp;mergeValue(D13)</f>
        <v>4.1.1.1.1</v>
      </c>
      <c r="G13" s="768" t="s">
        <v>477</v>
      </c>
      <c r="H13" s="974" t="str">
        <f>IF(Территории!R14="","","" &amp; Территории!R14 &amp; "")</f>
        <v>Город Волгодонск (60712000)</v>
      </c>
      <c r="I13" s="1180" t="s">
        <v>569</v>
      </c>
      <c r="J13" s="583"/>
      <c r="K13" s="960"/>
      <c r="L13" s="960"/>
      <c r="M13" s="960"/>
      <c r="N13" s="960"/>
      <c r="O13" s="960"/>
      <c r="P13" s="960"/>
      <c r="Q13" s="960"/>
      <c r="R13" s="960"/>
      <c r="S13" s="960"/>
      <c r="T13" s="960"/>
    </row>
    <row r="14" spans="1:20" s="734" customFormat="1" ht="3" customHeight="1">
      <c r="A14" s="735"/>
      <c r="B14" s="735"/>
      <c r="C14" s="735"/>
      <c r="D14" s="735"/>
      <c r="F14" s="593"/>
      <c r="G14" s="594"/>
      <c r="H14" s="595"/>
      <c r="I14" s="596"/>
      <c r="J14" s="735"/>
      <c r="K14" s="735"/>
      <c r="L14" s="735"/>
      <c r="M14" s="735"/>
      <c r="N14" s="735"/>
      <c r="O14" s="735"/>
      <c r="P14" s="735"/>
      <c r="Q14" s="735"/>
      <c r="R14" s="735"/>
      <c r="S14" s="735"/>
      <c r="T14" s="735"/>
    </row>
    <row r="15" spans="1:20" s="734" customFormat="1" ht="15" customHeight="1">
      <c r="A15" s="735"/>
      <c r="B15" s="735"/>
      <c r="C15" s="735"/>
      <c r="D15" s="735"/>
      <c r="F15" s="772"/>
      <c r="G15" s="1277" t="s">
        <v>571</v>
      </c>
      <c r="H15" s="1277"/>
      <c r="I15" s="930"/>
      <c r="J15" s="735"/>
      <c r="K15" s="735"/>
      <c r="L15" s="735"/>
      <c r="M15" s="735"/>
      <c r="N15" s="735"/>
      <c r="O15" s="735"/>
      <c r="P15" s="735"/>
      <c r="Q15" s="735"/>
      <c r="R15" s="735"/>
      <c r="S15" s="735"/>
      <c r="T15" s="73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X30"/>
  <sheetViews>
    <sheetView showGridLines="0" topLeftCell="I4" zoomScaleNormal="100" workbookViewId="0">
      <selection activeCell="L5" sqref="L5:T5"/>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9.7109375" style="937" customWidth="1"/>
    <col min="16" max="17" width="23.7109375" style="937" hidden="1" customWidth="1"/>
    <col min="18" max="18" width="11.7109375" style="937" customWidth="1"/>
    <col min="19" max="19" width="3.7109375" style="937" customWidth="1"/>
    <col min="20" max="20" width="11.7109375" style="937" customWidth="1"/>
    <col min="21" max="21" width="8.5703125" style="937" customWidth="1"/>
    <col min="22" max="22" width="29.7109375" style="1068" customWidth="1"/>
    <col min="23" max="24" width="23.7109375" style="1068" hidden="1" customWidth="1"/>
    <col min="25" max="25" width="11.7109375" style="1068" customWidth="1"/>
    <col min="26" max="26" width="3.7109375" style="1068" customWidth="1"/>
    <col min="27" max="27" width="11.7109375" style="1068" customWidth="1"/>
    <col min="28" max="28" width="8.5703125" style="1068" customWidth="1"/>
    <col min="29" max="29" width="29.7109375" style="1068" customWidth="1"/>
    <col min="30" max="31" width="23.7109375" style="1068" hidden="1" customWidth="1"/>
    <col min="32" max="32" width="11.7109375" style="1068" customWidth="1"/>
    <col min="33" max="33" width="3.7109375" style="1068" customWidth="1"/>
    <col min="34" max="34" width="11.7109375" style="1068" customWidth="1"/>
    <col min="35" max="35" width="8.5703125" style="1068" hidden="1" customWidth="1"/>
    <col min="36" max="36" width="4.7109375" style="937" customWidth="1"/>
    <col min="37" max="37" width="115.7109375" style="937" customWidth="1"/>
    <col min="38" max="39" width="10.5703125" style="955"/>
    <col min="40" max="40" width="11.140625" style="955" customWidth="1"/>
    <col min="41" max="48" width="10.5703125" style="955"/>
    <col min="49" max="270" width="10.5703125" style="937"/>
    <col min="271" max="278" width="0" style="937" hidden="1" customWidth="1"/>
    <col min="279" max="279" width="3.7109375" style="937" customWidth="1"/>
    <col min="280" max="280" width="3.85546875" style="937" customWidth="1"/>
    <col min="281" max="281" width="3.7109375" style="937" customWidth="1"/>
    <col min="282" max="282" width="12.7109375" style="937" customWidth="1"/>
    <col min="283" max="283" width="52.7109375" style="937" customWidth="1"/>
    <col min="284" max="287" width="0" style="937" hidden="1" customWidth="1"/>
    <col min="288" max="288" width="12.28515625" style="937" customWidth="1"/>
    <col min="289" max="289" width="6.42578125" style="937" customWidth="1"/>
    <col min="290" max="290" width="12.28515625" style="937" customWidth="1"/>
    <col min="291" max="291" width="0" style="937" hidden="1" customWidth="1"/>
    <col min="292" max="292" width="3.7109375" style="937" customWidth="1"/>
    <col min="293" max="293" width="11.140625" style="937" bestFit="1" customWidth="1"/>
    <col min="294" max="295" width="10.5703125" style="937"/>
    <col min="296" max="296" width="11.140625" style="937" customWidth="1"/>
    <col min="297" max="526" width="10.5703125" style="937"/>
    <col min="527" max="534" width="0" style="937" hidden="1" customWidth="1"/>
    <col min="535" max="535" width="3.7109375" style="937" customWidth="1"/>
    <col min="536" max="536" width="3.85546875" style="937" customWidth="1"/>
    <col min="537" max="537" width="3.7109375" style="937" customWidth="1"/>
    <col min="538" max="538" width="12.7109375" style="937" customWidth="1"/>
    <col min="539" max="539" width="52.7109375" style="937" customWidth="1"/>
    <col min="540" max="543" width="0" style="937" hidden="1" customWidth="1"/>
    <col min="544" max="544" width="12.28515625" style="937" customWidth="1"/>
    <col min="545" max="545" width="6.42578125" style="937" customWidth="1"/>
    <col min="546" max="546" width="12.28515625" style="937" customWidth="1"/>
    <col min="547" max="547" width="0" style="937" hidden="1" customWidth="1"/>
    <col min="548" max="548" width="3.7109375" style="937" customWidth="1"/>
    <col min="549" max="549" width="11.140625" style="937" bestFit="1" customWidth="1"/>
    <col min="550" max="551" width="10.5703125" style="937"/>
    <col min="552" max="552" width="11.140625" style="937" customWidth="1"/>
    <col min="553" max="782" width="10.5703125" style="937"/>
    <col min="783" max="790" width="0" style="937" hidden="1" customWidth="1"/>
    <col min="791" max="791" width="3.7109375" style="937" customWidth="1"/>
    <col min="792" max="792" width="3.85546875" style="937" customWidth="1"/>
    <col min="793" max="793" width="3.7109375" style="937" customWidth="1"/>
    <col min="794" max="794" width="12.7109375" style="937" customWidth="1"/>
    <col min="795" max="795" width="52.7109375" style="937" customWidth="1"/>
    <col min="796" max="799" width="0" style="937" hidden="1" customWidth="1"/>
    <col min="800" max="800" width="12.28515625" style="937" customWidth="1"/>
    <col min="801" max="801" width="6.42578125" style="937" customWidth="1"/>
    <col min="802" max="802" width="12.28515625" style="937" customWidth="1"/>
    <col min="803" max="803" width="0" style="937" hidden="1" customWidth="1"/>
    <col min="804" max="804" width="3.7109375" style="937" customWidth="1"/>
    <col min="805" max="805" width="11.140625" style="937" bestFit="1" customWidth="1"/>
    <col min="806" max="807" width="10.5703125" style="937"/>
    <col min="808" max="808" width="11.140625" style="937" customWidth="1"/>
    <col min="809" max="1038" width="10.5703125" style="937"/>
    <col min="1039" max="1046" width="0" style="937" hidden="1" customWidth="1"/>
    <col min="1047" max="1047" width="3.7109375" style="937" customWidth="1"/>
    <col min="1048" max="1048" width="3.85546875" style="937" customWidth="1"/>
    <col min="1049" max="1049" width="3.7109375" style="937" customWidth="1"/>
    <col min="1050" max="1050" width="12.7109375" style="937" customWidth="1"/>
    <col min="1051" max="1051" width="52.7109375" style="937" customWidth="1"/>
    <col min="1052" max="1055" width="0" style="937" hidden="1" customWidth="1"/>
    <col min="1056" max="1056" width="12.28515625" style="937" customWidth="1"/>
    <col min="1057" max="1057" width="6.42578125" style="937" customWidth="1"/>
    <col min="1058" max="1058" width="12.28515625" style="937" customWidth="1"/>
    <col min="1059" max="1059" width="0" style="937" hidden="1" customWidth="1"/>
    <col min="1060" max="1060" width="3.7109375" style="937" customWidth="1"/>
    <col min="1061" max="1061" width="11.140625" style="937" bestFit="1" customWidth="1"/>
    <col min="1062" max="1063" width="10.5703125" style="937"/>
    <col min="1064" max="1064" width="11.140625" style="937" customWidth="1"/>
    <col min="1065" max="1294" width="10.5703125" style="937"/>
    <col min="1295" max="1302" width="0" style="937" hidden="1" customWidth="1"/>
    <col min="1303" max="1303" width="3.7109375" style="937" customWidth="1"/>
    <col min="1304" max="1304" width="3.85546875" style="937" customWidth="1"/>
    <col min="1305" max="1305" width="3.7109375" style="937" customWidth="1"/>
    <col min="1306" max="1306" width="12.7109375" style="937" customWidth="1"/>
    <col min="1307" max="1307" width="52.7109375" style="937" customWidth="1"/>
    <col min="1308" max="1311" width="0" style="937" hidden="1" customWidth="1"/>
    <col min="1312" max="1312" width="12.28515625" style="937" customWidth="1"/>
    <col min="1313" max="1313" width="6.42578125" style="937" customWidth="1"/>
    <col min="1314" max="1314" width="12.28515625" style="937" customWidth="1"/>
    <col min="1315" max="1315" width="0" style="937" hidden="1" customWidth="1"/>
    <col min="1316" max="1316" width="3.7109375" style="937" customWidth="1"/>
    <col min="1317" max="1317" width="11.140625" style="937" bestFit="1" customWidth="1"/>
    <col min="1318" max="1319" width="10.5703125" style="937"/>
    <col min="1320" max="1320" width="11.140625" style="937" customWidth="1"/>
    <col min="1321" max="1550" width="10.5703125" style="937"/>
    <col min="1551" max="1558" width="0" style="937" hidden="1" customWidth="1"/>
    <col min="1559" max="1559" width="3.7109375" style="937" customWidth="1"/>
    <col min="1560" max="1560" width="3.85546875" style="937" customWidth="1"/>
    <col min="1561" max="1561" width="3.7109375" style="937" customWidth="1"/>
    <col min="1562" max="1562" width="12.7109375" style="937" customWidth="1"/>
    <col min="1563" max="1563" width="52.7109375" style="937" customWidth="1"/>
    <col min="1564" max="1567" width="0" style="937" hidden="1" customWidth="1"/>
    <col min="1568" max="1568" width="12.28515625" style="937" customWidth="1"/>
    <col min="1569" max="1569" width="6.42578125" style="937" customWidth="1"/>
    <col min="1570" max="1570" width="12.28515625" style="937" customWidth="1"/>
    <col min="1571" max="1571" width="0" style="937" hidden="1" customWidth="1"/>
    <col min="1572" max="1572" width="3.7109375" style="937" customWidth="1"/>
    <col min="1573" max="1573" width="11.140625" style="937" bestFit="1" customWidth="1"/>
    <col min="1574" max="1575" width="10.5703125" style="937"/>
    <col min="1576" max="1576" width="11.140625" style="937" customWidth="1"/>
    <col min="1577" max="1806" width="10.5703125" style="937"/>
    <col min="1807" max="1814" width="0" style="937" hidden="1" customWidth="1"/>
    <col min="1815" max="1815" width="3.7109375" style="937" customWidth="1"/>
    <col min="1816" max="1816" width="3.85546875" style="937" customWidth="1"/>
    <col min="1817" max="1817" width="3.7109375" style="937" customWidth="1"/>
    <col min="1818" max="1818" width="12.7109375" style="937" customWidth="1"/>
    <col min="1819" max="1819" width="52.7109375" style="937" customWidth="1"/>
    <col min="1820" max="1823" width="0" style="937" hidden="1" customWidth="1"/>
    <col min="1824" max="1824" width="12.28515625" style="937" customWidth="1"/>
    <col min="1825" max="1825" width="6.42578125" style="937" customWidth="1"/>
    <col min="1826" max="1826" width="12.28515625" style="937" customWidth="1"/>
    <col min="1827" max="1827" width="0" style="937" hidden="1" customWidth="1"/>
    <col min="1828" max="1828" width="3.7109375" style="937" customWidth="1"/>
    <col min="1829" max="1829" width="11.140625" style="937" bestFit="1" customWidth="1"/>
    <col min="1830" max="1831" width="10.5703125" style="937"/>
    <col min="1832" max="1832" width="11.140625" style="937" customWidth="1"/>
    <col min="1833" max="2062" width="10.5703125" style="937"/>
    <col min="2063" max="2070" width="0" style="937" hidden="1" customWidth="1"/>
    <col min="2071" max="2071" width="3.7109375" style="937" customWidth="1"/>
    <col min="2072" max="2072" width="3.85546875" style="937" customWidth="1"/>
    <col min="2073" max="2073" width="3.7109375" style="937" customWidth="1"/>
    <col min="2074" max="2074" width="12.7109375" style="937" customWidth="1"/>
    <col min="2075" max="2075" width="52.7109375" style="937" customWidth="1"/>
    <col min="2076" max="2079" width="0" style="937" hidden="1" customWidth="1"/>
    <col min="2080" max="2080" width="12.28515625" style="937" customWidth="1"/>
    <col min="2081" max="2081" width="6.42578125" style="937" customWidth="1"/>
    <col min="2082" max="2082" width="12.28515625" style="937" customWidth="1"/>
    <col min="2083" max="2083" width="0" style="937" hidden="1" customWidth="1"/>
    <col min="2084" max="2084" width="3.7109375" style="937" customWidth="1"/>
    <col min="2085" max="2085" width="11.140625" style="937" bestFit="1" customWidth="1"/>
    <col min="2086" max="2087" width="10.5703125" style="937"/>
    <col min="2088" max="2088" width="11.140625" style="937" customWidth="1"/>
    <col min="2089" max="2318" width="10.5703125" style="937"/>
    <col min="2319" max="2326" width="0" style="937" hidden="1" customWidth="1"/>
    <col min="2327" max="2327" width="3.7109375" style="937" customWidth="1"/>
    <col min="2328" max="2328" width="3.85546875" style="937" customWidth="1"/>
    <col min="2329" max="2329" width="3.7109375" style="937" customWidth="1"/>
    <col min="2330" max="2330" width="12.7109375" style="937" customWidth="1"/>
    <col min="2331" max="2331" width="52.7109375" style="937" customWidth="1"/>
    <col min="2332" max="2335" width="0" style="937" hidden="1" customWidth="1"/>
    <col min="2336" max="2336" width="12.28515625" style="937" customWidth="1"/>
    <col min="2337" max="2337" width="6.42578125" style="937" customWidth="1"/>
    <col min="2338" max="2338" width="12.28515625" style="937" customWidth="1"/>
    <col min="2339" max="2339" width="0" style="937" hidden="1" customWidth="1"/>
    <col min="2340" max="2340" width="3.7109375" style="937" customWidth="1"/>
    <col min="2341" max="2341" width="11.140625" style="937" bestFit="1" customWidth="1"/>
    <col min="2342" max="2343" width="10.5703125" style="937"/>
    <col min="2344" max="2344" width="11.140625" style="937" customWidth="1"/>
    <col min="2345" max="2574" width="10.5703125" style="937"/>
    <col min="2575" max="2582" width="0" style="937" hidden="1" customWidth="1"/>
    <col min="2583" max="2583" width="3.7109375" style="937" customWidth="1"/>
    <col min="2584" max="2584" width="3.85546875" style="937" customWidth="1"/>
    <col min="2585" max="2585" width="3.7109375" style="937" customWidth="1"/>
    <col min="2586" max="2586" width="12.7109375" style="937" customWidth="1"/>
    <col min="2587" max="2587" width="52.7109375" style="937" customWidth="1"/>
    <col min="2588" max="2591" width="0" style="937" hidden="1" customWidth="1"/>
    <col min="2592" max="2592" width="12.28515625" style="937" customWidth="1"/>
    <col min="2593" max="2593" width="6.42578125" style="937" customWidth="1"/>
    <col min="2594" max="2594" width="12.28515625" style="937" customWidth="1"/>
    <col min="2595" max="2595" width="0" style="937" hidden="1" customWidth="1"/>
    <col min="2596" max="2596" width="3.7109375" style="937" customWidth="1"/>
    <col min="2597" max="2597" width="11.140625" style="937" bestFit="1" customWidth="1"/>
    <col min="2598" max="2599" width="10.5703125" style="937"/>
    <col min="2600" max="2600" width="11.140625" style="937" customWidth="1"/>
    <col min="2601" max="2830" width="10.5703125" style="937"/>
    <col min="2831" max="2838" width="0" style="937" hidden="1" customWidth="1"/>
    <col min="2839" max="2839" width="3.7109375" style="937" customWidth="1"/>
    <col min="2840" max="2840" width="3.85546875" style="937" customWidth="1"/>
    <col min="2841" max="2841" width="3.7109375" style="937" customWidth="1"/>
    <col min="2842" max="2842" width="12.7109375" style="937" customWidth="1"/>
    <col min="2843" max="2843" width="52.7109375" style="937" customWidth="1"/>
    <col min="2844" max="2847" width="0" style="937" hidden="1" customWidth="1"/>
    <col min="2848" max="2848" width="12.28515625" style="937" customWidth="1"/>
    <col min="2849" max="2849" width="6.42578125" style="937" customWidth="1"/>
    <col min="2850" max="2850" width="12.28515625" style="937" customWidth="1"/>
    <col min="2851" max="2851" width="0" style="937" hidden="1" customWidth="1"/>
    <col min="2852" max="2852" width="3.7109375" style="937" customWidth="1"/>
    <col min="2853" max="2853" width="11.140625" style="937" bestFit="1" customWidth="1"/>
    <col min="2854" max="2855" width="10.5703125" style="937"/>
    <col min="2856" max="2856" width="11.140625" style="937" customWidth="1"/>
    <col min="2857" max="3086" width="10.5703125" style="937"/>
    <col min="3087" max="3094" width="0" style="937" hidden="1" customWidth="1"/>
    <col min="3095" max="3095" width="3.7109375" style="937" customWidth="1"/>
    <col min="3096" max="3096" width="3.85546875" style="937" customWidth="1"/>
    <col min="3097" max="3097" width="3.7109375" style="937" customWidth="1"/>
    <col min="3098" max="3098" width="12.7109375" style="937" customWidth="1"/>
    <col min="3099" max="3099" width="52.7109375" style="937" customWidth="1"/>
    <col min="3100" max="3103" width="0" style="937" hidden="1" customWidth="1"/>
    <col min="3104" max="3104" width="12.28515625" style="937" customWidth="1"/>
    <col min="3105" max="3105" width="6.42578125" style="937" customWidth="1"/>
    <col min="3106" max="3106" width="12.28515625" style="937" customWidth="1"/>
    <col min="3107" max="3107" width="0" style="937" hidden="1" customWidth="1"/>
    <col min="3108" max="3108" width="3.7109375" style="937" customWidth="1"/>
    <col min="3109" max="3109" width="11.140625" style="937" bestFit="1" customWidth="1"/>
    <col min="3110" max="3111" width="10.5703125" style="937"/>
    <col min="3112" max="3112" width="11.140625" style="937" customWidth="1"/>
    <col min="3113" max="3342" width="10.5703125" style="937"/>
    <col min="3343" max="3350" width="0" style="937" hidden="1" customWidth="1"/>
    <col min="3351" max="3351" width="3.7109375" style="937" customWidth="1"/>
    <col min="3352" max="3352" width="3.85546875" style="937" customWidth="1"/>
    <col min="3353" max="3353" width="3.7109375" style="937" customWidth="1"/>
    <col min="3354" max="3354" width="12.7109375" style="937" customWidth="1"/>
    <col min="3355" max="3355" width="52.7109375" style="937" customWidth="1"/>
    <col min="3356" max="3359" width="0" style="937" hidden="1" customWidth="1"/>
    <col min="3360" max="3360" width="12.28515625" style="937" customWidth="1"/>
    <col min="3361" max="3361" width="6.42578125" style="937" customWidth="1"/>
    <col min="3362" max="3362" width="12.28515625" style="937" customWidth="1"/>
    <col min="3363" max="3363" width="0" style="937" hidden="1" customWidth="1"/>
    <col min="3364" max="3364" width="3.7109375" style="937" customWidth="1"/>
    <col min="3365" max="3365" width="11.140625" style="937" bestFit="1" customWidth="1"/>
    <col min="3366" max="3367" width="10.5703125" style="937"/>
    <col min="3368" max="3368" width="11.140625" style="937" customWidth="1"/>
    <col min="3369" max="3598" width="10.5703125" style="937"/>
    <col min="3599" max="3606" width="0" style="937" hidden="1" customWidth="1"/>
    <col min="3607" max="3607" width="3.7109375" style="937" customWidth="1"/>
    <col min="3608" max="3608" width="3.85546875" style="937" customWidth="1"/>
    <col min="3609" max="3609" width="3.7109375" style="937" customWidth="1"/>
    <col min="3610" max="3610" width="12.7109375" style="937" customWidth="1"/>
    <col min="3611" max="3611" width="52.7109375" style="937" customWidth="1"/>
    <col min="3612" max="3615" width="0" style="937" hidden="1" customWidth="1"/>
    <col min="3616" max="3616" width="12.28515625" style="937" customWidth="1"/>
    <col min="3617" max="3617" width="6.42578125" style="937" customWidth="1"/>
    <col min="3618" max="3618" width="12.28515625" style="937" customWidth="1"/>
    <col min="3619" max="3619" width="0" style="937" hidden="1" customWidth="1"/>
    <col min="3620" max="3620" width="3.7109375" style="937" customWidth="1"/>
    <col min="3621" max="3621" width="11.140625" style="937" bestFit="1" customWidth="1"/>
    <col min="3622" max="3623" width="10.5703125" style="937"/>
    <col min="3624" max="3624" width="11.140625" style="937" customWidth="1"/>
    <col min="3625" max="3854" width="10.5703125" style="937"/>
    <col min="3855" max="3862" width="0" style="937" hidden="1" customWidth="1"/>
    <col min="3863" max="3863" width="3.7109375" style="937" customWidth="1"/>
    <col min="3864" max="3864" width="3.85546875" style="937" customWidth="1"/>
    <col min="3865" max="3865" width="3.7109375" style="937" customWidth="1"/>
    <col min="3866" max="3866" width="12.7109375" style="937" customWidth="1"/>
    <col min="3867" max="3867" width="52.7109375" style="937" customWidth="1"/>
    <col min="3868" max="3871" width="0" style="937" hidden="1" customWidth="1"/>
    <col min="3872" max="3872" width="12.28515625" style="937" customWidth="1"/>
    <col min="3873" max="3873" width="6.42578125" style="937" customWidth="1"/>
    <col min="3874" max="3874" width="12.28515625" style="937" customWidth="1"/>
    <col min="3875" max="3875" width="0" style="937" hidden="1" customWidth="1"/>
    <col min="3876" max="3876" width="3.7109375" style="937" customWidth="1"/>
    <col min="3877" max="3877" width="11.140625" style="937" bestFit="1" customWidth="1"/>
    <col min="3878" max="3879" width="10.5703125" style="937"/>
    <col min="3880" max="3880" width="11.140625" style="937" customWidth="1"/>
    <col min="3881" max="4110" width="10.5703125" style="937"/>
    <col min="4111" max="4118" width="0" style="937" hidden="1" customWidth="1"/>
    <col min="4119" max="4119" width="3.7109375" style="937" customWidth="1"/>
    <col min="4120" max="4120" width="3.85546875" style="937" customWidth="1"/>
    <col min="4121" max="4121" width="3.7109375" style="937" customWidth="1"/>
    <col min="4122" max="4122" width="12.7109375" style="937" customWidth="1"/>
    <col min="4123" max="4123" width="52.7109375" style="937" customWidth="1"/>
    <col min="4124" max="4127" width="0" style="937" hidden="1" customWidth="1"/>
    <col min="4128" max="4128" width="12.28515625" style="937" customWidth="1"/>
    <col min="4129" max="4129" width="6.42578125" style="937" customWidth="1"/>
    <col min="4130" max="4130" width="12.28515625" style="937" customWidth="1"/>
    <col min="4131" max="4131" width="0" style="937" hidden="1" customWidth="1"/>
    <col min="4132" max="4132" width="3.7109375" style="937" customWidth="1"/>
    <col min="4133" max="4133" width="11.140625" style="937" bestFit="1" customWidth="1"/>
    <col min="4134" max="4135" width="10.5703125" style="937"/>
    <col min="4136" max="4136" width="11.140625" style="937" customWidth="1"/>
    <col min="4137" max="4366" width="10.5703125" style="937"/>
    <col min="4367" max="4374" width="0" style="937" hidden="1" customWidth="1"/>
    <col min="4375" max="4375" width="3.7109375" style="937" customWidth="1"/>
    <col min="4376" max="4376" width="3.85546875" style="937" customWidth="1"/>
    <col min="4377" max="4377" width="3.7109375" style="937" customWidth="1"/>
    <col min="4378" max="4378" width="12.7109375" style="937" customWidth="1"/>
    <col min="4379" max="4379" width="52.7109375" style="937" customWidth="1"/>
    <col min="4380" max="4383" width="0" style="937" hidden="1" customWidth="1"/>
    <col min="4384" max="4384" width="12.28515625" style="937" customWidth="1"/>
    <col min="4385" max="4385" width="6.42578125" style="937" customWidth="1"/>
    <col min="4386" max="4386" width="12.28515625" style="937" customWidth="1"/>
    <col min="4387" max="4387" width="0" style="937" hidden="1" customWidth="1"/>
    <col min="4388" max="4388" width="3.7109375" style="937" customWidth="1"/>
    <col min="4389" max="4389" width="11.140625" style="937" bestFit="1" customWidth="1"/>
    <col min="4390" max="4391" width="10.5703125" style="937"/>
    <col min="4392" max="4392" width="11.140625" style="937" customWidth="1"/>
    <col min="4393" max="4622" width="10.5703125" style="937"/>
    <col min="4623" max="4630" width="0" style="937" hidden="1" customWidth="1"/>
    <col min="4631" max="4631" width="3.7109375" style="937" customWidth="1"/>
    <col min="4632" max="4632" width="3.85546875" style="937" customWidth="1"/>
    <col min="4633" max="4633" width="3.7109375" style="937" customWidth="1"/>
    <col min="4634" max="4634" width="12.7109375" style="937" customWidth="1"/>
    <col min="4635" max="4635" width="52.7109375" style="937" customWidth="1"/>
    <col min="4636" max="4639" width="0" style="937" hidden="1" customWidth="1"/>
    <col min="4640" max="4640" width="12.28515625" style="937" customWidth="1"/>
    <col min="4641" max="4641" width="6.42578125" style="937" customWidth="1"/>
    <col min="4642" max="4642" width="12.28515625" style="937" customWidth="1"/>
    <col min="4643" max="4643" width="0" style="937" hidden="1" customWidth="1"/>
    <col min="4644" max="4644" width="3.7109375" style="937" customWidth="1"/>
    <col min="4645" max="4645" width="11.140625" style="937" bestFit="1" customWidth="1"/>
    <col min="4646" max="4647" width="10.5703125" style="937"/>
    <col min="4648" max="4648" width="11.140625" style="937" customWidth="1"/>
    <col min="4649" max="4878" width="10.5703125" style="937"/>
    <col min="4879" max="4886" width="0" style="937" hidden="1" customWidth="1"/>
    <col min="4887" max="4887" width="3.7109375" style="937" customWidth="1"/>
    <col min="4888" max="4888" width="3.85546875" style="937" customWidth="1"/>
    <col min="4889" max="4889" width="3.7109375" style="937" customWidth="1"/>
    <col min="4890" max="4890" width="12.7109375" style="937" customWidth="1"/>
    <col min="4891" max="4891" width="52.7109375" style="937" customWidth="1"/>
    <col min="4892" max="4895" width="0" style="937" hidden="1" customWidth="1"/>
    <col min="4896" max="4896" width="12.28515625" style="937" customWidth="1"/>
    <col min="4897" max="4897" width="6.42578125" style="937" customWidth="1"/>
    <col min="4898" max="4898" width="12.28515625" style="937" customWidth="1"/>
    <col min="4899" max="4899" width="0" style="937" hidden="1" customWidth="1"/>
    <col min="4900" max="4900" width="3.7109375" style="937" customWidth="1"/>
    <col min="4901" max="4901" width="11.140625" style="937" bestFit="1" customWidth="1"/>
    <col min="4902" max="4903" width="10.5703125" style="937"/>
    <col min="4904" max="4904" width="11.140625" style="937" customWidth="1"/>
    <col min="4905" max="5134" width="10.5703125" style="937"/>
    <col min="5135" max="5142" width="0" style="937" hidden="1" customWidth="1"/>
    <col min="5143" max="5143" width="3.7109375" style="937" customWidth="1"/>
    <col min="5144" max="5144" width="3.85546875" style="937" customWidth="1"/>
    <col min="5145" max="5145" width="3.7109375" style="937" customWidth="1"/>
    <col min="5146" max="5146" width="12.7109375" style="937" customWidth="1"/>
    <col min="5147" max="5147" width="52.7109375" style="937" customWidth="1"/>
    <col min="5148" max="5151" width="0" style="937" hidden="1" customWidth="1"/>
    <col min="5152" max="5152" width="12.28515625" style="937" customWidth="1"/>
    <col min="5153" max="5153" width="6.42578125" style="937" customWidth="1"/>
    <col min="5154" max="5154" width="12.28515625" style="937" customWidth="1"/>
    <col min="5155" max="5155" width="0" style="937" hidden="1" customWidth="1"/>
    <col min="5156" max="5156" width="3.7109375" style="937" customWidth="1"/>
    <col min="5157" max="5157" width="11.140625" style="937" bestFit="1" customWidth="1"/>
    <col min="5158" max="5159" width="10.5703125" style="937"/>
    <col min="5160" max="5160" width="11.140625" style="937" customWidth="1"/>
    <col min="5161" max="5390" width="10.5703125" style="937"/>
    <col min="5391" max="5398" width="0" style="937" hidden="1" customWidth="1"/>
    <col min="5399" max="5399" width="3.7109375" style="937" customWidth="1"/>
    <col min="5400" max="5400" width="3.85546875" style="937" customWidth="1"/>
    <col min="5401" max="5401" width="3.7109375" style="937" customWidth="1"/>
    <col min="5402" max="5402" width="12.7109375" style="937" customWidth="1"/>
    <col min="5403" max="5403" width="52.7109375" style="937" customWidth="1"/>
    <col min="5404" max="5407" width="0" style="937" hidden="1" customWidth="1"/>
    <col min="5408" max="5408" width="12.28515625" style="937" customWidth="1"/>
    <col min="5409" max="5409" width="6.42578125" style="937" customWidth="1"/>
    <col min="5410" max="5410" width="12.28515625" style="937" customWidth="1"/>
    <col min="5411" max="5411" width="0" style="937" hidden="1" customWidth="1"/>
    <col min="5412" max="5412" width="3.7109375" style="937" customWidth="1"/>
    <col min="5413" max="5413" width="11.140625" style="937" bestFit="1" customWidth="1"/>
    <col min="5414" max="5415" width="10.5703125" style="937"/>
    <col min="5416" max="5416" width="11.140625" style="937" customWidth="1"/>
    <col min="5417" max="5646" width="10.5703125" style="937"/>
    <col min="5647" max="5654" width="0" style="937" hidden="1" customWidth="1"/>
    <col min="5655" max="5655" width="3.7109375" style="937" customWidth="1"/>
    <col min="5656" max="5656" width="3.85546875" style="937" customWidth="1"/>
    <col min="5657" max="5657" width="3.7109375" style="937" customWidth="1"/>
    <col min="5658" max="5658" width="12.7109375" style="937" customWidth="1"/>
    <col min="5659" max="5659" width="52.7109375" style="937" customWidth="1"/>
    <col min="5660" max="5663" width="0" style="937" hidden="1" customWidth="1"/>
    <col min="5664" max="5664" width="12.28515625" style="937" customWidth="1"/>
    <col min="5665" max="5665" width="6.42578125" style="937" customWidth="1"/>
    <col min="5666" max="5666" width="12.28515625" style="937" customWidth="1"/>
    <col min="5667" max="5667" width="0" style="937" hidden="1" customWidth="1"/>
    <col min="5668" max="5668" width="3.7109375" style="937" customWidth="1"/>
    <col min="5669" max="5669" width="11.140625" style="937" bestFit="1" customWidth="1"/>
    <col min="5670" max="5671" width="10.5703125" style="937"/>
    <col min="5672" max="5672" width="11.140625" style="937" customWidth="1"/>
    <col min="5673" max="5902" width="10.5703125" style="937"/>
    <col min="5903" max="5910" width="0" style="937" hidden="1" customWidth="1"/>
    <col min="5911" max="5911" width="3.7109375" style="937" customWidth="1"/>
    <col min="5912" max="5912" width="3.85546875" style="937" customWidth="1"/>
    <col min="5913" max="5913" width="3.7109375" style="937" customWidth="1"/>
    <col min="5914" max="5914" width="12.7109375" style="937" customWidth="1"/>
    <col min="5915" max="5915" width="52.7109375" style="937" customWidth="1"/>
    <col min="5916" max="5919" width="0" style="937" hidden="1" customWidth="1"/>
    <col min="5920" max="5920" width="12.28515625" style="937" customWidth="1"/>
    <col min="5921" max="5921" width="6.42578125" style="937" customWidth="1"/>
    <col min="5922" max="5922" width="12.28515625" style="937" customWidth="1"/>
    <col min="5923" max="5923" width="0" style="937" hidden="1" customWidth="1"/>
    <col min="5924" max="5924" width="3.7109375" style="937" customWidth="1"/>
    <col min="5925" max="5925" width="11.140625" style="937" bestFit="1" customWidth="1"/>
    <col min="5926" max="5927" width="10.5703125" style="937"/>
    <col min="5928" max="5928" width="11.140625" style="937" customWidth="1"/>
    <col min="5929" max="6158" width="10.5703125" style="937"/>
    <col min="6159" max="6166" width="0" style="937" hidden="1" customWidth="1"/>
    <col min="6167" max="6167" width="3.7109375" style="937" customWidth="1"/>
    <col min="6168" max="6168" width="3.85546875" style="937" customWidth="1"/>
    <col min="6169" max="6169" width="3.7109375" style="937" customWidth="1"/>
    <col min="6170" max="6170" width="12.7109375" style="937" customWidth="1"/>
    <col min="6171" max="6171" width="52.7109375" style="937" customWidth="1"/>
    <col min="6172" max="6175" width="0" style="937" hidden="1" customWidth="1"/>
    <col min="6176" max="6176" width="12.28515625" style="937" customWidth="1"/>
    <col min="6177" max="6177" width="6.42578125" style="937" customWidth="1"/>
    <col min="6178" max="6178" width="12.28515625" style="937" customWidth="1"/>
    <col min="6179" max="6179" width="0" style="937" hidden="1" customWidth="1"/>
    <col min="6180" max="6180" width="3.7109375" style="937" customWidth="1"/>
    <col min="6181" max="6181" width="11.140625" style="937" bestFit="1" customWidth="1"/>
    <col min="6182" max="6183" width="10.5703125" style="937"/>
    <col min="6184" max="6184" width="11.140625" style="937" customWidth="1"/>
    <col min="6185" max="6414" width="10.5703125" style="937"/>
    <col min="6415" max="6422" width="0" style="937" hidden="1" customWidth="1"/>
    <col min="6423" max="6423" width="3.7109375" style="937" customWidth="1"/>
    <col min="6424" max="6424" width="3.85546875" style="937" customWidth="1"/>
    <col min="6425" max="6425" width="3.7109375" style="937" customWidth="1"/>
    <col min="6426" max="6426" width="12.7109375" style="937" customWidth="1"/>
    <col min="6427" max="6427" width="52.7109375" style="937" customWidth="1"/>
    <col min="6428" max="6431" width="0" style="937" hidden="1" customWidth="1"/>
    <col min="6432" max="6432" width="12.28515625" style="937" customWidth="1"/>
    <col min="6433" max="6433" width="6.42578125" style="937" customWidth="1"/>
    <col min="6434" max="6434" width="12.28515625" style="937" customWidth="1"/>
    <col min="6435" max="6435" width="0" style="937" hidden="1" customWidth="1"/>
    <col min="6436" max="6436" width="3.7109375" style="937" customWidth="1"/>
    <col min="6437" max="6437" width="11.140625" style="937" bestFit="1" customWidth="1"/>
    <col min="6438" max="6439" width="10.5703125" style="937"/>
    <col min="6440" max="6440" width="11.140625" style="937" customWidth="1"/>
    <col min="6441" max="6670" width="10.5703125" style="937"/>
    <col min="6671" max="6678" width="0" style="937" hidden="1" customWidth="1"/>
    <col min="6679" max="6679" width="3.7109375" style="937" customWidth="1"/>
    <col min="6680" max="6680" width="3.85546875" style="937" customWidth="1"/>
    <col min="6681" max="6681" width="3.7109375" style="937" customWidth="1"/>
    <col min="6682" max="6682" width="12.7109375" style="937" customWidth="1"/>
    <col min="6683" max="6683" width="52.7109375" style="937" customWidth="1"/>
    <col min="6684" max="6687" width="0" style="937" hidden="1" customWidth="1"/>
    <col min="6688" max="6688" width="12.28515625" style="937" customWidth="1"/>
    <col min="6689" max="6689" width="6.42578125" style="937" customWidth="1"/>
    <col min="6690" max="6690" width="12.28515625" style="937" customWidth="1"/>
    <col min="6691" max="6691" width="0" style="937" hidden="1" customWidth="1"/>
    <col min="6692" max="6692" width="3.7109375" style="937" customWidth="1"/>
    <col min="6693" max="6693" width="11.140625" style="937" bestFit="1" customWidth="1"/>
    <col min="6694" max="6695" width="10.5703125" style="937"/>
    <col min="6696" max="6696" width="11.140625" style="937" customWidth="1"/>
    <col min="6697" max="6926" width="10.5703125" style="937"/>
    <col min="6927" max="6934" width="0" style="937" hidden="1" customWidth="1"/>
    <col min="6935" max="6935" width="3.7109375" style="937" customWidth="1"/>
    <col min="6936" max="6936" width="3.85546875" style="937" customWidth="1"/>
    <col min="6937" max="6937" width="3.7109375" style="937" customWidth="1"/>
    <col min="6938" max="6938" width="12.7109375" style="937" customWidth="1"/>
    <col min="6939" max="6939" width="52.7109375" style="937" customWidth="1"/>
    <col min="6940" max="6943" width="0" style="937" hidden="1" customWidth="1"/>
    <col min="6944" max="6944" width="12.28515625" style="937" customWidth="1"/>
    <col min="6945" max="6945" width="6.42578125" style="937" customWidth="1"/>
    <col min="6946" max="6946" width="12.28515625" style="937" customWidth="1"/>
    <col min="6947" max="6947" width="0" style="937" hidden="1" customWidth="1"/>
    <col min="6948" max="6948" width="3.7109375" style="937" customWidth="1"/>
    <col min="6949" max="6949" width="11.140625" style="937" bestFit="1" customWidth="1"/>
    <col min="6950" max="6951" width="10.5703125" style="937"/>
    <col min="6952" max="6952" width="11.140625" style="937" customWidth="1"/>
    <col min="6953" max="7182" width="10.5703125" style="937"/>
    <col min="7183" max="7190" width="0" style="937" hidden="1" customWidth="1"/>
    <col min="7191" max="7191" width="3.7109375" style="937" customWidth="1"/>
    <col min="7192" max="7192" width="3.85546875" style="937" customWidth="1"/>
    <col min="7193" max="7193" width="3.7109375" style="937" customWidth="1"/>
    <col min="7194" max="7194" width="12.7109375" style="937" customWidth="1"/>
    <col min="7195" max="7195" width="52.7109375" style="937" customWidth="1"/>
    <col min="7196" max="7199" width="0" style="937" hidden="1" customWidth="1"/>
    <col min="7200" max="7200" width="12.28515625" style="937" customWidth="1"/>
    <col min="7201" max="7201" width="6.42578125" style="937" customWidth="1"/>
    <col min="7202" max="7202" width="12.28515625" style="937" customWidth="1"/>
    <col min="7203" max="7203" width="0" style="937" hidden="1" customWidth="1"/>
    <col min="7204" max="7204" width="3.7109375" style="937" customWidth="1"/>
    <col min="7205" max="7205" width="11.140625" style="937" bestFit="1" customWidth="1"/>
    <col min="7206" max="7207" width="10.5703125" style="937"/>
    <col min="7208" max="7208" width="11.140625" style="937" customWidth="1"/>
    <col min="7209" max="7438" width="10.5703125" style="937"/>
    <col min="7439" max="7446" width="0" style="937" hidden="1" customWidth="1"/>
    <col min="7447" max="7447" width="3.7109375" style="937" customWidth="1"/>
    <col min="7448" max="7448" width="3.85546875" style="937" customWidth="1"/>
    <col min="7449" max="7449" width="3.7109375" style="937" customWidth="1"/>
    <col min="7450" max="7450" width="12.7109375" style="937" customWidth="1"/>
    <col min="7451" max="7451" width="52.7109375" style="937" customWidth="1"/>
    <col min="7452" max="7455" width="0" style="937" hidden="1" customWidth="1"/>
    <col min="7456" max="7456" width="12.28515625" style="937" customWidth="1"/>
    <col min="7457" max="7457" width="6.42578125" style="937" customWidth="1"/>
    <col min="7458" max="7458" width="12.28515625" style="937" customWidth="1"/>
    <col min="7459" max="7459" width="0" style="937" hidden="1" customWidth="1"/>
    <col min="7460" max="7460" width="3.7109375" style="937" customWidth="1"/>
    <col min="7461" max="7461" width="11.140625" style="937" bestFit="1" customWidth="1"/>
    <col min="7462" max="7463" width="10.5703125" style="937"/>
    <col min="7464" max="7464" width="11.140625" style="937" customWidth="1"/>
    <col min="7465" max="7694" width="10.5703125" style="937"/>
    <col min="7695" max="7702" width="0" style="937" hidden="1" customWidth="1"/>
    <col min="7703" max="7703" width="3.7109375" style="937" customWidth="1"/>
    <col min="7704" max="7704" width="3.85546875" style="937" customWidth="1"/>
    <col min="7705" max="7705" width="3.7109375" style="937" customWidth="1"/>
    <col min="7706" max="7706" width="12.7109375" style="937" customWidth="1"/>
    <col min="7707" max="7707" width="52.7109375" style="937" customWidth="1"/>
    <col min="7708" max="7711" width="0" style="937" hidden="1" customWidth="1"/>
    <col min="7712" max="7712" width="12.28515625" style="937" customWidth="1"/>
    <col min="7713" max="7713" width="6.42578125" style="937" customWidth="1"/>
    <col min="7714" max="7714" width="12.28515625" style="937" customWidth="1"/>
    <col min="7715" max="7715" width="0" style="937" hidden="1" customWidth="1"/>
    <col min="7716" max="7716" width="3.7109375" style="937" customWidth="1"/>
    <col min="7717" max="7717" width="11.140625" style="937" bestFit="1" customWidth="1"/>
    <col min="7718" max="7719" width="10.5703125" style="937"/>
    <col min="7720" max="7720" width="11.140625" style="937" customWidth="1"/>
    <col min="7721" max="7950" width="10.5703125" style="937"/>
    <col min="7951" max="7958" width="0" style="937" hidden="1" customWidth="1"/>
    <col min="7959" max="7959" width="3.7109375" style="937" customWidth="1"/>
    <col min="7960" max="7960" width="3.85546875" style="937" customWidth="1"/>
    <col min="7961" max="7961" width="3.7109375" style="937" customWidth="1"/>
    <col min="7962" max="7962" width="12.7109375" style="937" customWidth="1"/>
    <col min="7963" max="7963" width="52.7109375" style="937" customWidth="1"/>
    <col min="7964" max="7967" width="0" style="937" hidden="1" customWidth="1"/>
    <col min="7968" max="7968" width="12.28515625" style="937" customWidth="1"/>
    <col min="7969" max="7969" width="6.42578125" style="937" customWidth="1"/>
    <col min="7970" max="7970" width="12.28515625" style="937" customWidth="1"/>
    <col min="7971" max="7971" width="0" style="937" hidden="1" customWidth="1"/>
    <col min="7972" max="7972" width="3.7109375" style="937" customWidth="1"/>
    <col min="7973" max="7973" width="11.140625" style="937" bestFit="1" customWidth="1"/>
    <col min="7974" max="7975" width="10.5703125" style="937"/>
    <col min="7976" max="7976" width="11.140625" style="937" customWidth="1"/>
    <col min="7977" max="8206" width="10.5703125" style="937"/>
    <col min="8207" max="8214" width="0" style="937" hidden="1" customWidth="1"/>
    <col min="8215" max="8215" width="3.7109375" style="937" customWidth="1"/>
    <col min="8216" max="8216" width="3.85546875" style="937" customWidth="1"/>
    <col min="8217" max="8217" width="3.7109375" style="937" customWidth="1"/>
    <col min="8218" max="8218" width="12.7109375" style="937" customWidth="1"/>
    <col min="8219" max="8219" width="52.7109375" style="937" customWidth="1"/>
    <col min="8220" max="8223" width="0" style="937" hidden="1" customWidth="1"/>
    <col min="8224" max="8224" width="12.28515625" style="937" customWidth="1"/>
    <col min="8225" max="8225" width="6.42578125" style="937" customWidth="1"/>
    <col min="8226" max="8226" width="12.28515625" style="937" customWidth="1"/>
    <col min="8227" max="8227" width="0" style="937" hidden="1" customWidth="1"/>
    <col min="8228" max="8228" width="3.7109375" style="937" customWidth="1"/>
    <col min="8229" max="8229" width="11.140625" style="937" bestFit="1" customWidth="1"/>
    <col min="8230" max="8231" width="10.5703125" style="937"/>
    <col min="8232" max="8232" width="11.140625" style="937" customWidth="1"/>
    <col min="8233" max="8462" width="10.5703125" style="937"/>
    <col min="8463" max="8470" width="0" style="937" hidden="1" customWidth="1"/>
    <col min="8471" max="8471" width="3.7109375" style="937" customWidth="1"/>
    <col min="8472" max="8472" width="3.85546875" style="937" customWidth="1"/>
    <col min="8473" max="8473" width="3.7109375" style="937" customWidth="1"/>
    <col min="8474" max="8474" width="12.7109375" style="937" customWidth="1"/>
    <col min="8475" max="8475" width="52.7109375" style="937" customWidth="1"/>
    <col min="8476" max="8479" width="0" style="937" hidden="1" customWidth="1"/>
    <col min="8480" max="8480" width="12.28515625" style="937" customWidth="1"/>
    <col min="8481" max="8481" width="6.42578125" style="937" customWidth="1"/>
    <col min="8482" max="8482" width="12.28515625" style="937" customWidth="1"/>
    <col min="8483" max="8483" width="0" style="937" hidden="1" customWidth="1"/>
    <col min="8484" max="8484" width="3.7109375" style="937" customWidth="1"/>
    <col min="8485" max="8485" width="11.140625" style="937" bestFit="1" customWidth="1"/>
    <col min="8486" max="8487" width="10.5703125" style="937"/>
    <col min="8488" max="8488" width="11.140625" style="937" customWidth="1"/>
    <col min="8489" max="8718" width="10.5703125" style="937"/>
    <col min="8719" max="8726" width="0" style="937" hidden="1" customWidth="1"/>
    <col min="8727" max="8727" width="3.7109375" style="937" customWidth="1"/>
    <col min="8728" max="8728" width="3.85546875" style="937" customWidth="1"/>
    <col min="8729" max="8729" width="3.7109375" style="937" customWidth="1"/>
    <col min="8730" max="8730" width="12.7109375" style="937" customWidth="1"/>
    <col min="8731" max="8731" width="52.7109375" style="937" customWidth="1"/>
    <col min="8732" max="8735" width="0" style="937" hidden="1" customWidth="1"/>
    <col min="8736" max="8736" width="12.28515625" style="937" customWidth="1"/>
    <col min="8737" max="8737" width="6.42578125" style="937" customWidth="1"/>
    <col min="8738" max="8738" width="12.28515625" style="937" customWidth="1"/>
    <col min="8739" max="8739" width="0" style="937" hidden="1" customWidth="1"/>
    <col min="8740" max="8740" width="3.7109375" style="937" customWidth="1"/>
    <col min="8741" max="8741" width="11.140625" style="937" bestFit="1" customWidth="1"/>
    <col min="8742" max="8743" width="10.5703125" style="937"/>
    <col min="8744" max="8744" width="11.140625" style="937" customWidth="1"/>
    <col min="8745" max="8974" width="10.5703125" style="937"/>
    <col min="8975" max="8982" width="0" style="937" hidden="1" customWidth="1"/>
    <col min="8983" max="8983" width="3.7109375" style="937" customWidth="1"/>
    <col min="8984" max="8984" width="3.85546875" style="937" customWidth="1"/>
    <col min="8985" max="8985" width="3.7109375" style="937" customWidth="1"/>
    <col min="8986" max="8986" width="12.7109375" style="937" customWidth="1"/>
    <col min="8987" max="8987" width="52.7109375" style="937" customWidth="1"/>
    <col min="8988" max="8991" width="0" style="937" hidden="1" customWidth="1"/>
    <col min="8992" max="8992" width="12.28515625" style="937" customWidth="1"/>
    <col min="8993" max="8993" width="6.42578125" style="937" customWidth="1"/>
    <col min="8994" max="8994" width="12.28515625" style="937" customWidth="1"/>
    <col min="8995" max="8995" width="0" style="937" hidden="1" customWidth="1"/>
    <col min="8996" max="8996" width="3.7109375" style="937" customWidth="1"/>
    <col min="8997" max="8997" width="11.140625" style="937" bestFit="1" customWidth="1"/>
    <col min="8998" max="8999" width="10.5703125" style="937"/>
    <col min="9000" max="9000" width="11.140625" style="937" customWidth="1"/>
    <col min="9001" max="9230" width="10.5703125" style="937"/>
    <col min="9231" max="9238" width="0" style="937" hidden="1" customWidth="1"/>
    <col min="9239" max="9239" width="3.7109375" style="937" customWidth="1"/>
    <col min="9240" max="9240" width="3.85546875" style="937" customWidth="1"/>
    <col min="9241" max="9241" width="3.7109375" style="937" customWidth="1"/>
    <col min="9242" max="9242" width="12.7109375" style="937" customWidth="1"/>
    <col min="9243" max="9243" width="52.7109375" style="937" customWidth="1"/>
    <col min="9244" max="9247" width="0" style="937" hidden="1" customWidth="1"/>
    <col min="9248" max="9248" width="12.28515625" style="937" customWidth="1"/>
    <col min="9249" max="9249" width="6.42578125" style="937" customWidth="1"/>
    <col min="9250" max="9250" width="12.28515625" style="937" customWidth="1"/>
    <col min="9251" max="9251" width="0" style="937" hidden="1" customWidth="1"/>
    <col min="9252" max="9252" width="3.7109375" style="937" customWidth="1"/>
    <col min="9253" max="9253" width="11.140625" style="937" bestFit="1" customWidth="1"/>
    <col min="9254" max="9255" width="10.5703125" style="937"/>
    <col min="9256" max="9256" width="11.140625" style="937" customWidth="1"/>
    <col min="9257" max="9486" width="10.5703125" style="937"/>
    <col min="9487" max="9494" width="0" style="937" hidden="1" customWidth="1"/>
    <col min="9495" max="9495" width="3.7109375" style="937" customWidth="1"/>
    <col min="9496" max="9496" width="3.85546875" style="937" customWidth="1"/>
    <col min="9497" max="9497" width="3.7109375" style="937" customWidth="1"/>
    <col min="9498" max="9498" width="12.7109375" style="937" customWidth="1"/>
    <col min="9499" max="9499" width="52.7109375" style="937" customWidth="1"/>
    <col min="9500" max="9503" width="0" style="937" hidden="1" customWidth="1"/>
    <col min="9504" max="9504" width="12.28515625" style="937" customWidth="1"/>
    <col min="9505" max="9505" width="6.42578125" style="937" customWidth="1"/>
    <col min="9506" max="9506" width="12.28515625" style="937" customWidth="1"/>
    <col min="9507" max="9507" width="0" style="937" hidden="1" customWidth="1"/>
    <col min="9508" max="9508" width="3.7109375" style="937" customWidth="1"/>
    <col min="9509" max="9509" width="11.140625" style="937" bestFit="1" customWidth="1"/>
    <col min="9510" max="9511" width="10.5703125" style="937"/>
    <col min="9512" max="9512" width="11.140625" style="937" customWidth="1"/>
    <col min="9513" max="9742" width="10.5703125" style="937"/>
    <col min="9743" max="9750" width="0" style="937" hidden="1" customWidth="1"/>
    <col min="9751" max="9751" width="3.7109375" style="937" customWidth="1"/>
    <col min="9752" max="9752" width="3.85546875" style="937" customWidth="1"/>
    <col min="9753" max="9753" width="3.7109375" style="937" customWidth="1"/>
    <col min="9754" max="9754" width="12.7109375" style="937" customWidth="1"/>
    <col min="9755" max="9755" width="52.7109375" style="937" customWidth="1"/>
    <col min="9756" max="9759" width="0" style="937" hidden="1" customWidth="1"/>
    <col min="9760" max="9760" width="12.28515625" style="937" customWidth="1"/>
    <col min="9761" max="9761" width="6.42578125" style="937" customWidth="1"/>
    <col min="9762" max="9762" width="12.28515625" style="937" customWidth="1"/>
    <col min="9763" max="9763" width="0" style="937" hidden="1" customWidth="1"/>
    <col min="9764" max="9764" width="3.7109375" style="937" customWidth="1"/>
    <col min="9765" max="9765" width="11.140625" style="937" bestFit="1" customWidth="1"/>
    <col min="9766" max="9767" width="10.5703125" style="937"/>
    <col min="9768" max="9768" width="11.140625" style="937" customWidth="1"/>
    <col min="9769" max="9998" width="10.5703125" style="937"/>
    <col min="9999" max="10006" width="0" style="937" hidden="1" customWidth="1"/>
    <col min="10007" max="10007" width="3.7109375" style="937" customWidth="1"/>
    <col min="10008" max="10008" width="3.85546875" style="937" customWidth="1"/>
    <col min="10009" max="10009" width="3.7109375" style="937" customWidth="1"/>
    <col min="10010" max="10010" width="12.7109375" style="937" customWidth="1"/>
    <col min="10011" max="10011" width="52.7109375" style="937" customWidth="1"/>
    <col min="10012" max="10015" width="0" style="937" hidden="1" customWidth="1"/>
    <col min="10016" max="10016" width="12.28515625" style="937" customWidth="1"/>
    <col min="10017" max="10017" width="6.42578125" style="937" customWidth="1"/>
    <col min="10018" max="10018" width="12.28515625" style="937" customWidth="1"/>
    <col min="10019" max="10019" width="0" style="937" hidden="1" customWidth="1"/>
    <col min="10020" max="10020" width="3.7109375" style="937" customWidth="1"/>
    <col min="10021" max="10021" width="11.140625" style="937" bestFit="1" customWidth="1"/>
    <col min="10022" max="10023" width="10.5703125" style="937"/>
    <col min="10024" max="10024" width="11.140625" style="937" customWidth="1"/>
    <col min="10025" max="10254" width="10.5703125" style="937"/>
    <col min="10255" max="10262" width="0" style="937" hidden="1" customWidth="1"/>
    <col min="10263" max="10263" width="3.7109375" style="937" customWidth="1"/>
    <col min="10264" max="10264" width="3.85546875" style="937" customWidth="1"/>
    <col min="10265" max="10265" width="3.7109375" style="937" customWidth="1"/>
    <col min="10266" max="10266" width="12.7109375" style="937" customWidth="1"/>
    <col min="10267" max="10267" width="52.7109375" style="937" customWidth="1"/>
    <col min="10268" max="10271" width="0" style="937" hidden="1" customWidth="1"/>
    <col min="10272" max="10272" width="12.28515625" style="937" customWidth="1"/>
    <col min="10273" max="10273" width="6.42578125" style="937" customWidth="1"/>
    <col min="10274" max="10274" width="12.28515625" style="937" customWidth="1"/>
    <col min="10275" max="10275" width="0" style="937" hidden="1" customWidth="1"/>
    <col min="10276" max="10276" width="3.7109375" style="937" customWidth="1"/>
    <col min="10277" max="10277" width="11.140625" style="937" bestFit="1" customWidth="1"/>
    <col min="10278" max="10279" width="10.5703125" style="937"/>
    <col min="10280" max="10280" width="11.140625" style="937" customWidth="1"/>
    <col min="10281" max="10510" width="10.5703125" style="937"/>
    <col min="10511" max="10518" width="0" style="937" hidden="1" customWidth="1"/>
    <col min="10519" max="10519" width="3.7109375" style="937" customWidth="1"/>
    <col min="10520" max="10520" width="3.85546875" style="937" customWidth="1"/>
    <col min="10521" max="10521" width="3.7109375" style="937" customWidth="1"/>
    <col min="10522" max="10522" width="12.7109375" style="937" customWidth="1"/>
    <col min="10523" max="10523" width="52.7109375" style="937" customWidth="1"/>
    <col min="10524" max="10527" width="0" style="937" hidden="1" customWidth="1"/>
    <col min="10528" max="10528" width="12.28515625" style="937" customWidth="1"/>
    <col min="10529" max="10529" width="6.42578125" style="937" customWidth="1"/>
    <col min="10530" max="10530" width="12.28515625" style="937" customWidth="1"/>
    <col min="10531" max="10531" width="0" style="937" hidden="1" customWidth="1"/>
    <col min="10532" max="10532" width="3.7109375" style="937" customWidth="1"/>
    <col min="10533" max="10533" width="11.140625" style="937" bestFit="1" customWidth="1"/>
    <col min="10534" max="10535" width="10.5703125" style="937"/>
    <col min="10536" max="10536" width="11.140625" style="937" customWidth="1"/>
    <col min="10537" max="10766" width="10.5703125" style="937"/>
    <col min="10767" max="10774" width="0" style="937" hidden="1" customWidth="1"/>
    <col min="10775" max="10775" width="3.7109375" style="937" customWidth="1"/>
    <col min="10776" max="10776" width="3.85546875" style="937" customWidth="1"/>
    <col min="10777" max="10777" width="3.7109375" style="937" customWidth="1"/>
    <col min="10778" max="10778" width="12.7109375" style="937" customWidth="1"/>
    <col min="10779" max="10779" width="52.7109375" style="937" customWidth="1"/>
    <col min="10780" max="10783" width="0" style="937" hidden="1" customWidth="1"/>
    <col min="10784" max="10784" width="12.28515625" style="937" customWidth="1"/>
    <col min="10785" max="10785" width="6.42578125" style="937" customWidth="1"/>
    <col min="10786" max="10786" width="12.28515625" style="937" customWidth="1"/>
    <col min="10787" max="10787" width="0" style="937" hidden="1" customWidth="1"/>
    <col min="10788" max="10788" width="3.7109375" style="937" customWidth="1"/>
    <col min="10789" max="10789" width="11.140625" style="937" bestFit="1" customWidth="1"/>
    <col min="10790" max="10791" width="10.5703125" style="937"/>
    <col min="10792" max="10792" width="11.140625" style="937" customWidth="1"/>
    <col min="10793" max="11022" width="10.5703125" style="937"/>
    <col min="11023" max="11030" width="0" style="937" hidden="1" customWidth="1"/>
    <col min="11031" max="11031" width="3.7109375" style="937" customWidth="1"/>
    <col min="11032" max="11032" width="3.85546875" style="937" customWidth="1"/>
    <col min="11033" max="11033" width="3.7109375" style="937" customWidth="1"/>
    <col min="11034" max="11034" width="12.7109375" style="937" customWidth="1"/>
    <col min="11035" max="11035" width="52.7109375" style="937" customWidth="1"/>
    <col min="11036" max="11039" width="0" style="937" hidden="1" customWidth="1"/>
    <col min="11040" max="11040" width="12.28515625" style="937" customWidth="1"/>
    <col min="11041" max="11041" width="6.42578125" style="937" customWidth="1"/>
    <col min="11042" max="11042" width="12.28515625" style="937" customWidth="1"/>
    <col min="11043" max="11043" width="0" style="937" hidden="1" customWidth="1"/>
    <col min="11044" max="11044" width="3.7109375" style="937" customWidth="1"/>
    <col min="11045" max="11045" width="11.140625" style="937" bestFit="1" customWidth="1"/>
    <col min="11046" max="11047" width="10.5703125" style="937"/>
    <col min="11048" max="11048" width="11.140625" style="937" customWidth="1"/>
    <col min="11049" max="11278" width="10.5703125" style="937"/>
    <col min="11279" max="11286" width="0" style="937" hidden="1" customWidth="1"/>
    <col min="11287" max="11287" width="3.7109375" style="937" customWidth="1"/>
    <col min="11288" max="11288" width="3.85546875" style="937" customWidth="1"/>
    <col min="11289" max="11289" width="3.7109375" style="937" customWidth="1"/>
    <col min="11290" max="11290" width="12.7109375" style="937" customWidth="1"/>
    <col min="11291" max="11291" width="52.7109375" style="937" customWidth="1"/>
    <col min="11292" max="11295" width="0" style="937" hidden="1" customWidth="1"/>
    <col min="11296" max="11296" width="12.28515625" style="937" customWidth="1"/>
    <col min="11297" max="11297" width="6.42578125" style="937" customWidth="1"/>
    <col min="11298" max="11298" width="12.28515625" style="937" customWidth="1"/>
    <col min="11299" max="11299" width="0" style="937" hidden="1" customWidth="1"/>
    <col min="11300" max="11300" width="3.7109375" style="937" customWidth="1"/>
    <col min="11301" max="11301" width="11.140625" style="937" bestFit="1" customWidth="1"/>
    <col min="11302" max="11303" width="10.5703125" style="937"/>
    <col min="11304" max="11304" width="11.140625" style="937" customWidth="1"/>
    <col min="11305" max="11534" width="10.5703125" style="937"/>
    <col min="11535" max="11542" width="0" style="937" hidden="1" customWidth="1"/>
    <col min="11543" max="11543" width="3.7109375" style="937" customWidth="1"/>
    <col min="11544" max="11544" width="3.85546875" style="937" customWidth="1"/>
    <col min="11545" max="11545" width="3.7109375" style="937" customWidth="1"/>
    <col min="11546" max="11546" width="12.7109375" style="937" customWidth="1"/>
    <col min="11547" max="11547" width="52.7109375" style="937" customWidth="1"/>
    <col min="11548" max="11551" width="0" style="937" hidden="1" customWidth="1"/>
    <col min="11552" max="11552" width="12.28515625" style="937" customWidth="1"/>
    <col min="11553" max="11553" width="6.42578125" style="937" customWidth="1"/>
    <col min="11554" max="11554" width="12.28515625" style="937" customWidth="1"/>
    <col min="11555" max="11555" width="0" style="937" hidden="1" customWidth="1"/>
    <col min="11556" max="11556" width="3.7109375" style="937" customWidth="1"/>
    <col min="11557" max="11557" width="11.140625" style="937" bestFit="1" customWidth="1"/>
    <col min="11558" max="11559" width="10.5703125" style="937"/>
    <col min="11560" max="11560" width="11.140625" style="937" customWidth="1"/>
    <col min="11561" max="11790" width="10.5703125" style="937"/>
    <col min="11791" max="11798" width="0" style="937" hidden="1" customWidth="1"/>
    <col min="11799" max="11799" width="3.7109375" style="937" customWidth="1"/>
    <col min="11800" max="11800" width="3.85546875" style="937" customWidth="1"/>
    <col min="11801" max="11801" width="3.7109375" style="937" customWidth="1"/>
    <col min="11802" max="11802" width="12.7109375" style="937" customWidth="1"/>
    <col min="11803" max="11803" width="52.7109375" style="937" customWidth="1"/>
    <col min="11804" max="11807" width="0" style="937" hidden="1" customWidth="1"/>
    <col min="11808" max="11808" width="12.28515625" style="937" customWidth="1"/>
    <col min="11809" max="11809" width="6.42578125" style="937" customWidth="1"/>
    <col min="11810" max="11810" width="12.28515625" style="937" customWidth="1"/>
    <col min="11811" max="11811" width="0" style="937" hidden="1" customWidth="1"/>
    <col min="11812" max="11812" width="3.7109375" style="937" customWidth="1"/>
    <col min="11813" max="11813" width="11.140625" style="937" bestFit="1" customWidth="1"/>
    <col min="11814" max="11815" width="10.5703125" style="937"/>
    <col min="11816" max="11816" width="11.140625" style="937" customWidth="1"/>
    <col min="11817" max="12046" width="10.5703125" style="937"/>
    <col min="12047" max="12054" width="0" style="937" hidden="1" customWidth="1"/>
    <col min="12055" max="12055" width="3.7109375" style="937" customWidth="1"/>
    <col min="12056" max="12056" width="3.85546875" style="937" customWidth="1"/>
    <col min="12057" max="12057" width="3.7109375" style="937" customWidth="1"/>
    <col min="12058" max="12058" width="12.7109375" style="937" customWidth="1"/>
    <col min="12059" max="12059" width="52.7109375" style="937" customWidth="1"/>
    <col min="12060" max="12063" width="0" style="937" hidden="1" customWidth="1"/>
    <col min="12064" max="12064" width="12.28515625" style="937" customWidth="1"/>
    <col min="12065" max="12065" width="6.42578125" style="937" customWidth="1"/>
    <col min="12066" max="12066" width="12.28515625" style="937" customWidth="1"/>
    <col min="12067" max="12067" width="0" style="937" hidden="1" customWidth="1"/>
    <col min="12068" max="12068" width="3.7109375" style="937" customWidth="1"/>
    <col min="12069" max="12069" width="11.140625" style="937" bestFit="1" customWidth="1"/>
    <col min="12070" max="12071" width="10.5703125" style="937"/>
    <col min="12072" max="12072" width="11.140625" style="937" customWidth="1"/>
    <col min="12073" max="12302" width="10.5703125" style="937"/>
    <col min="12303" max="12310" width="0" style="937" hidden="1" customWidth="1"/>
    <col min="12311" max="12311" width="3.7109375" style="937" customWidth="1"/>
    <col min="12312" max="12312" width="3.85546875" style="937" customWidth="1"/>
    <col min="12313" max="12313" width="3.7109375" style="937" customWidth="1"/>
    <col min="12314" max="12314" width="12.7109375" style="937" customWidth="1"/>
    <col min="12315" max="12315" width="52.7109375" style="937" customWidth="1"/>
    <col min="12316" max="12319" width="0" style="937" hidden="1" customWidth="1"/>
    <col min="12320" max="12320" width="12.28515625" style="937" customWidth="1"/>
    <col min="12321" max="12321" width="6.42578125" style="937" customWidth="1"/>
    <col min="12322" max="12322" width="12.28515625" style="937" customWidth="1"/>
    <col min="12323" max="12323" width="0" style="937" hidden="1" customWidth="1"/>
    <col min="12324" max="12324" width="3.7109375" style="937" customWidth="1"/>
    <col min="12325" max="12325" width="11.140625" style="937" bestFit="1" customWidth="1"/>
    <col min="12326" max="12327" width="10.5703125" style="937"/>
    <col min="12328" max="12328" width="11.140625" style="937" customWidth="1"/>
    <col min="12329" max="12558" width="10.5703125" style="937"/>
    <col min="12559" max="12566" width="0" style="937" hidden="1" customWidth="1"/>
    <col min="12567" max="12567" width="3.7109375" style="937" customWidth="1"/>
    <col min="12568" max="12568" width="3.85546875" style="937" customWidth="1"/>
    <col min="12569" max="12569" width="3.7109375" style="937" customWidth="1"/>
    <col min="12570" max="12570" width="12.7109375" style="937" customWidth="1"/>
    <col min="12571" max="12571" width="52.7109375" style="937" customWidth="1"/>
    <col min="12572" max="12575" width="0" style="937" hidden="1" customWidth="1"/>
    <col min="12576" max="12576" width="12.28515625" style="937" customWidth="1"/>
    <col min="12577" max="12577" width="6.42578125" style="937" customWidth="1"/>
    <col min="12578" max="12578" width="12.28515625" style="937" customWidth="1"/>
    <col min="12579" max="12579" width="0" style="937" hidden="1" customWidth="1"/>
    <col min="12580" max="12580" width="3.7109375" style="937" customWidth="1"/>
    <col min="12581" max="12581" width="11.140625" style="937" bestFit="1" customWidth="1"/>
    <col min="12582" max="12583" width="10.5703125" style="937"/>
    <col min="12584" max="12584" width="11.140625" style="937" customWidth="1"/>
    <col min="12585" max="12814" width="10.5703125" style="937"/>
    <col min="12815" max="12822" width="0" style="937" hidden="1" customWidth="1"/>
    <col min="12823" max="12823" width="3.7109375" style="937" customWidth="1"/>
    <col min="12824" max="12824" width="3.85546875" style="937" customWidth="1"/>
    <col min="12825" max="12825" width="3.7109375" style="937" customWidth="1"/>
    <col min="12826" max="12826" width="12.7109375" style="937" customWidth="1"/>
    <col min="12827" max="12827" width="52.7109375" style="937" customWidth="1"/>
    <col min="12828" max="12831" width="0" style="937" hidden="1" customWidth="1"/>
    <col min="12832" max="12832" width="12.28515625" style="937" customWidth="1"/>
    <col min="12833" max="12833" width="6.42578125" style="937" customWidth="1"/>
    <col min="12834" max="12834" width="12.28515625" style="937" customWidth="1"/>
    <col min="12835" max="12835" width="0" style="937" hidden="1" customWidth="1"/>
    <col min="12836" max="12836" width="3.7109375" style="937" customWidth="1"/>
    <col min="12837" max="12837" width="11.140625" style="937" bestFit="1" customWidth="1"/>
    <col min="12838" max="12839" width="10.5703125" style="937"/>
    <col min="12840" max="12840" width="11.140625" style="937" customWidth="1"/>
    <col min="12841" max="13070" width="10.5703125" style="937"/>
    <col min="13071" max="13078" width="0" style="937" hidden="1" customWidth="1"/>
    <col min="13079" max="13079" width="3.7109375" style="937" customWidth="1"/>
    <col min="13080" max="13080" width="3.85546875" style="937" customWidth="1"/>
    <col min="13081" max="13081" width="3.7109375" style="937" customWidth="1"/>
    <col min="13082" max="13082" width="12.7109375" style="937" customWidth="1"/>
    <col min="13083" max="13083" width="52.7109375" style="937" customWidth="1"/>
    <col min="13084" max="13087" width="0" style="937" hidden="1" customWidth="1"/>
    <col min="13088" max="13088" width="12.28515625" style="937" customWidth="1"/>
    <col min="13089" max="13089" width="6.42578125" style="937" customWidth="1"/>
    <col min="13090" max="13090" width="12.28515625" style="937" customWidth="1"/>
    <col min="13091" max="13091" width="0" style="937" hidden="1" customWidth="1"/>
    <col min="13092" max="13092" width="3.7109375" style="937" customWidth="1"/>
    <col min="13093" max="13093" width="11.140625" style="937" bestFit="1" customWidth="1"/>
    <col min="13094" max="13095" width="10.5703125" style="937"/>
    <col min="13096" max="13096" width="11.140625" style="937" customWidth="1"/>
    <col min="13097" max="13326" width="10.5703125" style="937"/>
    <col min="13327" max="13334" width="0" style="937" hidden="1" customWidth="1"/>
    <col min="13335" max="13335" width="3.7109375" style="937" customWidth="1"/>
    <col min="13336" max="13336" width="3.85546875" style="937" customWidth="1"/>
    <col min="13337" max="13337" width="3.7109375" style="937" customWidth="1"/>
    <col min="13338" max="13338" width="12.7109375" style="937" customWidth="1"/>
    <col min="13339" max="13339" width="52.7109375" style="937" customWidth="1"/>
    <col min="13340" max="13343" width="0" style="937" hidden="1" customWidth="1"/>
    <col min="13344" max="13344" width="12.28515625" style="937" customWidth="1"/>
    <col min="13345" max="13345" width="6.42578125" style="937" customWidth="1"/>
    <col min="13346" max="13346" width="12.28515625" style="937" customWidth="1"/>
    <col min="13347" max="13347" width="0" style="937" hidden="1" customWidth="1"/>
    <col min="13348" max="13348" width="3.7109375" style="937" customWidth="1"/>
    <col min="13349" max="13349" width="11.140625" style="937" bestFit="1" customWidth="1"/>
    <col min="13350" max="13351" width="10.5703125" style="937"/>
    <col min="13352" max="13352" width="11.140625" style="937" customWidth="1"/>
    <col min="13353" max="13582" width="10.5703125" style="937"/>
    <col min="13583" max="13590" width="0" style="937" hidden="1" customWidth="1"/>
    <col min="13591" max="13591" width="3.7109375" style="937" customWidth="1"/>
    <col min="13592" max="13592" width="3.85546875" style="937" customWidth="1"/>
    <col min="13593" max="13593" width="3.7109375" style="937" customWidth="1"/>
    <col min="13594" max="13594" width="12.7109375" style="937" customWidth="1"/>
    <col min="13595" max="13595" width="52.7109375" style="937" customWidth="1"/>
    <col min="13596" max="13599" width="0" style="937" hidden="1" customWidth="1"/>
    <col min="13600" max="13600" width="12.28515625" style="937" customWidth="1"/>
    <col min="13601" max="13601" width="6.42578125" style="937" customWidth="1"/>
    <col min="13602" max="13602" width="12.28515625" style="937" customWidth="1"/>
    <col min="13603" max="13603" width="0" style="937" hidden="1" customWidth="1"/>
    <col min="13604" max="13604" width="3.7109375" style="937" customWidth="1"/>
    <col min="13605" max="13605" width="11.140625" style="937" bestFit="1" customWidth="1"/>
    <col min="13606" max="13607" width="10.5703125" style="937"/>
    <col min="13608" max="13608" width="11.140625" style="937" customWidth="1"/>
    <col min="13609" max="13838" width="10.5703125" style="937"/>
    <col min="13839" max="13846" width="0" style="937" hidden="1" customWidth="1"/>
    <col min="13847" max="13847" width="3.7109375" style="937" customWidth="1"/>
    <col min="13848" max="13848" width="3.85546875" style="937" customWidth="1"/>
    <col min="13849" max="13849" width="3.7109375" style="937" customWidth="1"/>
    <col min="13850" max="13850" width="12.7109375" style="937" customWidth="1"/>
    <col min="13851" max="13851" width="52.7109375" style="937" customWidth="1"/>
    <col min="13852" max="13855" width="0" style="937" hidden="1" customWidth="1"/>
    <col min="13856" max="13856" width="12.28515625" style="937" customWidth="1"/>
    <col min="13857" max="13857" width="6.42578125" style="937" customWidth="1"/>
    <col min="13858" max="13858" width="12.28515625" style="937" customWidth="1"/>
    <col min="13859" max="13859" width="0" style="937" hidden="1" customWidth="1"/>
    <col min="13860" max="13860" width="3.7109375" style="937" customWidth="1"/>
    <col min="13861" max="13861" width="11.140625" style="937" bestFit="1" customWidth="1"/>
    <col min="13862" max="13863" width="10.5703125" style="937"/>
    <col min="13864" max="13864" width="11.140625" style="937" customWidth="1"/>
    <col min="13865" max="14094" width="10.5703125" style="937"/>
    <col min="14095" max="14102" width="0" style="937" hidden="1" customWidth="1"/>
    <col min="14103" max="14103" width="3.7109375" style="937" customWidth="1"/>
    <col min="14104" max="14104" width="3.85546875" style="937" customWidth="1"/>
    <col min="14105" max="14105" width="3.7109375" style="937" customWidth="1"/>
    <col min="14106" max="14106" width="12.7109375" style="937" customWidth="1"/>
    <col min="14107" max="14107" width="52.7109375" style="937" customWidth="1"/>
    <col min="14108" max="14111" width="0" style="937" hidden="1" customWidth="1"/>
    <col min="14112" max="14112" width="12.28515625" style="937" customWidth="1"/>
    <col min="14113" max="14113" width="6.42578125" style="937" customWidth="1"/>
    <col min="14114" max="14114" width="12.28515625" style="937" customWidth="1"/>
    <col min="14115" max="14115" width="0" style="937" hidden="1" customWidth="1"/>
    <col min="14116" max="14116" width="3.7109375" style="937" customWidth="1"/>
    <col min="14117" max="14117" width="11.140625" style="937" bestFit="1" customWidth="1"/>
    <col min="14118" max="14119" width="10.5703125" style="937"/>
    <col min="14120" max="14120" width="11.140625" style="937" customWidth="1"/>
    <col min="14121" max="14350" width="10.5703125" style="937"/>
    <col min="14351" max="14358" width="0" style="937" hidden="1" customWidth="1"/>
    <col min="14359" max="14359" width="3.7109375" style="937" customWidth="1"/>
    <col min="14360" max="14360" width="3.85546875" style="937" customWidth="1"/>
    <col min="14361" max="14361" width="3.7109375" style="937" customWidth="1"/>
    <col min="14362" max="14362" width="12.7109375" style="937" customWidth="1"/>
    <col min="14363" max="14363" width="52.7109375" style="937" customWidth="1"/>
    <col min="14364" max="14367" width="0" style="937" hidden="1" customWidth="1"/>
    <col min="14368" max="14368" width="12.28515625" style="937" customWidth="1"/>
    <col min="14369" max="14369" width="6.42578125" style="937" customWidth="1"/>
    <col min="14370" max="14370" width="12.28515625" style="937" customWidth="1"/>
    <col min="14371" max="14371" width="0" style="937" hidden="1" customWidth="1"/>
    <col min="14372" max="14372" width="3.7109375" style="937" customWidth="1"/>
    <col min="14373" max="14373" width="11.140625" style="937" bestFit="1" customWidth="1"/>
    <col min="14374" max="14375" width="10.5703125" style="937"/>
    <col min="14376" max="14376" width="11.140625" style="937" customWidth="1"/>
    <col min="14377" max="14606" width="10.5703125" style="937"/>
    <col min="14607" max="14614" width="0" style="937" hidden="1" customWidth="1"/>
    <col min="14615" max="14615" width="3.7109375" style="937" customWidth="1"/>
    <col min="14616" max="14616" width="3.85546875" style="937" customWidth="1"/>
    <col min="14617" max="14617" width="3.7109375" style="937" customWidth="1"/>
    <col min="14618" max="14618" width="12.7109375" style="937" customWidth="1"/>
    <col min="14619" max="14619" width="52.7109375" style="937" customWidth="1"/>
    <col min="14620" max="14623" width="0" style="937" hidden="1" customWidth="1"/>
    <col min="14624" max="14624" width="12.28515625" style="937" customWidth="1"/>
    <col min="14625" max="14625" width="6.42578125" style="937" customWidth="1"/>
    <col min="14626" max="14626" width="12.28515625" style="937" customWidth="1"/>
    <col min="14627" max="14627" width="0" style="937" hidden="1" customWidth="1"/>
    <col min="14628" max="14628" width="3.7109375" style="937" customWidth="1"/>
    <col min="14629" max="14629" width="11.140625" style="937" bestFit="1" customWidth="1"/>
    <col min="14630" max="14631" width="10.5703125" style="937"/>
    <col min="14632" max="14632" width="11.140625" style="937" customWidth="1"/>
    <col min="14633" max="14862" width="10.5703125" style="937"/>
    <col min="14863" max="14870" width="0" style="937" hidden="1" customWidth="1"/>
    <col min="14871" max="14871" width="3.7109375" style="937" customWidth="1"/>
    <col min="14872" max="14872" width="3.85546875" style="937" customWidth="1"/>
    <col min="14873" max="14873" width="3.7109375" style="937" customWidth="1"/>
    <col min="14874" max="14874" width="12.7109375" style="937" customWidth="1"/>
    <col min="14875" max="14875" width="52.7109375" style="937" customWidth="1"/>
    <col min="14876" max="14879" width="0" style="937" hidden="1" customWidth="1"/>
    <col min="14880" max="14880" width="12.28515625" style="937" customWidth="1"/>
    <col min="14881" max="14881" width="6.42578125" style="937" customWidth="1"/>
    <col min="14882" max="14882" width="12.28515625" style="937" customWidth="1"/>
    <col min="14883" max="14883" width="0" style="937" hidden="1" customWidth="1"/>
    <col min="14884" max="14884" width="3.7109375" style="937" customWidth="1"/>
    <col min="14885" max="14885" width="11.140625" style="937" bestFit="1" customWidth="1"/>
    <col min="14886" max="14887" width="10.5703125" style="937"/>
    <col min="14888" max="14888" width="11.140625" style="937" customWidth="1"/>
    <col min="14889" max="15118" width="10.5703125" style="937"/>
    <col min="15119" max="15126" width="0" style="937" hidden="1" customWidth="1"/>
    <col min="15127" max="15127" width="3.7109375" style="937" customWidth="1"/>
    <col min="15128" max="15128" width="3.85546875" style="937" customWidth="1"/>
    <col min="15129" max="15129" width="3.7109375" style="937" customWidth="1"/>
    <col min="15130" max="15130" width="12.7109375" style="937" customWidth="1"/>
    <col min="15131" max="15131" width="52.7109375" style="937" customWidth="1"/>
    <col min="15132" max="15135" width="0" style="937" hidden="1" customWidth="1"/>
    <col min="15136" max="15136" width="12.28515625" style="937" customWidth="1"/>
    <col min="15137" max="15137" width="6.42578125" style="937" customWidth="1"/>
    <col min="15138" max="15138" width="12.28515625" style="937" customWidth="1"/>
    <col min="15139" max="15139" width="0" style="937" hidden="1" customWidth="1"/>
    <col min="15140" max="15140" width="3.7109375" style="937" customWidth="1"/>
    <col min="15141" max="15141" width="11.140625" style="937" bestFit="1" customWidth="1"/>
    <col min="15142" max="15143" width="10.5703125" style="937"/>
    <col min="15144" max="15144" width="11.140625" style="937" customWidth="1"/>
    <col min="15145" max="15374" width="10.5703125" style="937"/>
    <col min="15375" max="15382" width="0" style="937" hidden="1" customWidth="1"/>
    <col min="15383" max="15383" width="3.7109375" style="937" customWidth="1"/>
    <col min="15384" max="15384" width="3.85546875" style="937" customWidth="1"/>
    <col min="15385" max="15385" width="3.7109375" style="937" customWidth="1"/>
    <col min="15386" max="15386" width="12.7109375" style="937" customWidth="1"/>
    <col min="15387" max="15387" width="52.7109375" style="937" customWidth="1"/>
    <col min="15388" max="15391" width="0" style="937" hidden="1" customWidth="1"/>
    <col min="15392" max="15392" width="12.28515625" style="937" customWidth="1"/>
    <col min="15393" max="15393" width="6.42578125" style="937" customWidth="1"/>
    <col min="15394" max="15394" width="12.28515625" style="937" customWidth="1"/>
    <col min="15395" max="15395" width="0" style="937" hidden="1" customWidth="1"/>
    <col min="15396" max="15396" width="3.7109375" style="937" customWidth="1"/>
    <col min="15397" max="15397" width="11.140625" style="937" bestFit="1" customWidth="1"/>
    <col min="15398" max="15399" width="10.5703125" style="937"/>
    <col min="15400" max="15400" width="11.140625" style="937" customWidth="1"/>
    <col min="15401" max="15630" width="10.5703125" style="937"/>
    <col min="15631" max="15638" width="0" style="937" hidden="1" customWidth="1"/>
    <col min="15639" max="15639" width="3.7109375" style="937" customWidth="1"/>
    <col min="15640" max="15640" width="3.85546875" style="937" customWidth="1"/>
    <col min="15641" max="15641" width="3.7109375" style="937" customWidth="1"/>
    <col min="15642" max="15642" width="12.7109375" style="937" customWidth="1"/>
    <col min="15643" max="15643" width="52.7109375" style="937" customWidth="1"/>
    <col min="15644" max="15647" width="0" style="937" hidden="1" customWidth="1"/>
    <col min="15648" max="15648" width="12.28515625" style="937" customWidth="1"/>
    <col min="15649" max="15649" width="6.42578125" style="937" customWidth="1"/>
    <col min="15650" max="15650" width="12.28515625" style="937" customWidth="1"/>
    <col min="15651" max="15651" width="0" style="937" hidden="1" customWidth="1"/>
    <col min="15652" max="15652" width="3.7109375" style="937" customWidth="1"/>
    <col min="15653" max="15653" width="11.140625" style="937" bestFit="1" customWidth="1"/>
    <col min="15654" max="15655" width="10.5703125" style="937"/>
    <col min="15656" max="15656" width="11.140625" style="937" customWidth="1"/>
    <col min="15657" max="15886" width="10.5703125" style="937"/>
    <col min="15887" max="15894" width="0" style="937" hidden="1" customWidth="1"/>
    <col min="15895" max="15895" width="3.7109375" style="937" customWidth="1"/>
    <col min="15896" max="15896" width="3.85546875" style="937" customWidth="1"/>
    <col min="15897" max="15897" width="3.7109375" style="937" customWidth="1"/>
    <col min="15898" max="15898" width="12.7109375" style="937" customWidth="1"/>
    <col min="15899" max="15899" width="52.7109375" style="937" customWidth="1"/>
    <col min="15900" max="15903" width="0" style="937" hidden="1" customWidth="1"/>
    <col min="15904" max="15904" width="12.28515625" style="937" customWidth="1"/>
    <col min="15905" max="15905" width="6.42578125" style="937" customWidth="1"/>
    <col min="15906" max="15906" width="12.28515625" style="937" customWidth="1"/>
    <col min="15907" max="15907" width="0" style="937" hidden="1" customWidth="1"/>
    <col min="15908" max="15908" width="3.7109375" style="937" customWidth="1"/>
    <col min="15909" max="15909" width="11.140625" style="937" bestFit="1" customWidth="1"/>
    <col min="15910" max="15911" width="10.5703125" style="937"/>
    <col min="15912" max="15912" width="11.140625" style="937" customWidth="1"/>
    <col min="15913" max="16142" width="10.5703125" style="937"/>
    <col min="16143" max="16150" width="0" style="937" hidden="1" customWidth="1"/>
    <col min="16151" max="16151" width="3.7109375" style="937" customWidth="1"/>
    <col min="16152" max="16152" width="3.85546875" style="937" customWidth="1"/>
    <col min="16153" max="16153" width="3.7109375" style="937" customWidth="1"/>
    <col min="16154" max="16154" width="12.7109375" style="937" customWidth="1"/>
    <col min="16155" max="16155" width="52.7109375" style="937" customWidth="1"/>
    <col min="16156" max="16159" width="0" style="937" hidden="1" customWidth="1"/>
    <col min="16160" max="16160" width="12.28515625" style="937" customWidth="1"/>
    <col min="16161" max="16161" width="6.42578125" style="937" customWidth="1"/>
    <col min="16162" max="16162" width="12.28515625" style="937" customWidth="1"/>
    <col min="16163" max="16163" width="0" style="937" hidden="1" customWidth="1"/>
    <col min="16164" max="16164" width="3.7109375" style="937" customWidth="1"/>
    <col min="16165" max="16165" width="11.140625" style="937" bestFit="1" customWidth="1"/>
    <col min="16166" max="16167" width="10.5703125" style="937"/>
    <col min="16168" max="16168" width="11.140625" style="937" customWidth="1"/>
    <col min="16169" max="16384" width="10.5703125" style="937"/>
  </cols>
  <sheetData>
    <row r="1" spans="1:48" hidden="1">
      <c r="Q1" s="730"/>
      <c r="R1" s="730"/>
      <c r="X1" s="730"/>
      <c r="Y1" s="730"/>
      <c r="AE1" s="730"/>
      <c r="AF1" s="730"/>
    </row>
    <row r="2" spans="1:48" hidden="1">
      <c r="U2" s="730"/>
      <c r="AB2" s="730"/>
      <c r="AI2" s="730"/>
    </row>
    <row r="3" spans="1:48" hidden="1"/>
    <row r="4" spans="1:48" ht="3" customHeight="1">
      <c r="J4" s="942"/>
      <c r="K4" s="942"/>
      <c r="L4" s="938"/>
      <c r="M4" s="938"/>
      <c r="N4" s="938"/>
      <c r="O4" s="945"/>
      <c r="P4" s="945"/>
      <c r="Q4" s="945"/>
      <c r="R4" s="945"/>
      <c r="S4" s="945"/>
      <c r="T4" s="945"/>
      <c r="U4" s="945"/>
      <c r="V4" s="945"/>
      <c r="W4" s="945"/>
      <c r="X4" s="945"/>
      <c r="Y4" s="945"/>
      <c r="Z4" s="945"/>
      <c r="AA4" s="945"/>
      <c r="AB4" s="945"/>
      <c r="AC4" s="945"/>
      <c r="AD4" s="945"/>
      <c r="AE4" s="945"/>
      <c r="AF4" s="945"/>
      <c r="AG4" s="945"/>
      <c r="AH4" s="945"/>
      <c r="AI4" s="945"/>
    </row>
    <row r="5" spans="1:48" ht="26.1" customHeight="1">
      <c r="J5" s="942"/>
      <c r="K5" s="942"/>
      <c r="L5" s="1299" t="s">
        <v>717</v>
      </c>
      <c r="M5" s="1299"/>
      <c r="N5" s="1299"/>
      <c r="O5" s="1299"/>
      <c r="P5" s="1299"/>
      <c r="Q5" s="1299"/>
      <c r="R5" s="1299"/>
      <c r="S5" s="1299"/>
      <c r="T5" s="1299"/>
      <c r="U5" s="632"/>
      <c r="V5" s="632"/>
      <c r="W5" s="632"/>
      <c r="X5" s="632"/>
      <c r="Y5" s="632"/>
      <c r="Z5" s="632"/>
      <c r="AA5" s="632"/>
      <c r="AB5" s="632"/>
      <c r="AC5" s="632"/>
      <c r="AD5" s="632"/>
      <c r="AE5" s="632"/>
      <c r="AF5" s="632"/>
      <c r="AG5" s="632"/>
      <c r="AH5" s="632"/>
      <c r="AI5" s="632"/>
    </row>
    <row r="6" spans="1:48" ht="3" customHeight="1">
      <c r="J6" s="942"/>
      <c r="K6" s="942"/>
      <c r="L6" s="938"/>
      <c r="M6" s="938"/>
      <c r="N6" s="938"/>
      <c r="O6" s="717"/>
      <c r="P6" s="717"/>
      <c r="Q6" s="717"/>
      <c r="R6" s="717"/>
      <c r="S6" s="717"/>
      <c r="T6" s="717"/>
      <c r="U6" s="717"/>
      <c r="V6" s="1073"/>
      <c r="W6" s="1073"/>
      <c r="X6" s="1073"/>
      <c r="Y6" s="1073"/>
      <c r="Z6" s="1073"/>
      <c r="AA6" s="1073"/>
      <c r="AB6" s="1073"/>
      <c r="AC6" s="1073"/>
      <c r="AD6" s="1073"/>
      <c r="AE6" s="1073"/>
      <c r="AF6" s="1073"/>
      <c r="AG6" s="1073"/>
      <c r="AH6" s="1073"/>
      <c r="AI6" s="1073"/>
      <c r="AJ6" s="945"/>
    </row>
    <row r="7" spans="1:48" s="745" customFormat="1" ht="11.25" hidden="1">
      <c r="A7" s="1117"/>
      <c r="B7" s="1117"/>
      <c r="C7" s="1117"/>
      <c r="D7" s="1117"/>
      <c r="E7" s="1117"/>
      <c r="F7" s="1117"/>
      <c r="G7" s="1117"/>
      <c r="H7" s="1117"/>
      <c r="L7" s="1168"/>
      <c r="M7" s="1040"/>
      <c r="O7" s="1305"/>
      <c r="P7" s="1305"/>
      <c r="Q7" s="1305"/>
      <c r="R7" s="1305"/>
      <c r="S7" s="1305"/>
      <c r="T7" s="1305"/>
      <c r="U7" s="779"/>
      <c r="V7"/>
      <c r="W7"/>
      <c r="X7"/>
      <c r="Y7"/>
      <c r="Z7"/>
      <c r="AA7"/>
      <c r="AB7"/>
      <c r="AC7"/>
      <c r="AD7"/>
      <c r="AE7"/>
      <c r="AF7"/>
      <c r="AG7"/>
      <c r="AH7"/>
      <c r="AI7"/>
      <c r="AJ7" s="779"/>
      <c r="AL7" s="1117"/>
      <c r="AM7" s="1117"/>
      <c r="AN7" s="1117"/>
      <c r="AO7" s="1117"/>
      <c r="AP7" s="1117"/>
    </row>
    <row r="8" spans="1:48"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30.04.2019</v>
      </c>
      <c r="P8" s="1306"/>
      <c r="Q8" s="1306"/>
      <c r="R8" s="1306"/>
      <c r="S8" s="1306"/>
      <c r="T8" s="1306"/>
      <c r="U8" s="729"/>
      <c r="V8"/>
      <c r="W8"/>
      <c r="X8"/>
      <c r="Y8"/>
      <c r="Z8"/>
      <c r="AA8"/>
      <c r="AB8"/>
      <c r="AC8"/>
      <c r="AD8"/>
      <c r="AE8"/>
      <c r="AF8"/>
      <c r="AG8"/>
      <c r="AH8"/>
      <c r="AI8"/>
      <c r="AJ8" s="729"/>
      <c r="AK8" s="488"/>
      <c r="AL8" s="960"/>
      <c r="AM8" s="960"/>
      <c r="AN8" s="960"/>
      <c r="AO8" s="960"/>
      <c r="AP8" s="960"/>
      <c r="AQ8" s="960"/>
      <c r="AR8" s="960"/>
      <c r="AS8" s="960"/>
      <c r="AT8" s="960"/>
      <c r="AU8" s="960"/>
      <c r="AV8" s="960"/>
    </row>
    <row r="9" spans="1:48" s="954" customFormat="1" ht="22.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175</v>
      </c>
      <c r="P9" s="1306"/>
      <c r="Q9" s="1306"/>
      <c r="R9" s="1306"/>
      <c r="S9" s="1306"/>
      <c r="T9" s="1306"/>
      <c r="U9" s="729"/>
      <c r="V9"/>
      <c r="W9"/>
      <c r="X9"/>
      <c r="Y9"/>
      <c r="Z9"/>
      <c r="AA9"/>
      <c r="AB9"/>
      <c r="AC9"/>
      <c r="AD9"/>
      <c r="AE9"/>
      <c r="AF9"/>
      <c r="AG9"/>
      <c r="AH9"/>
      <c r="AI9"/>
      <c r="AJ9" s="729"/>
      <c r="AK9" s="488"/>
      <c r="AL9" s="960"/>
      <c r="AM9" s="960"/>
      <c r="AN9" s="960"/>
      <c r="AO9" s="960"/>
      <c r="AP9" s="960"/>
      <c r="AQ9" s="960"/>
      <c r="AR9" s="960"/>
      <c r="AS9" s="960"/>
      <c r="AT9" s="960"/>
      <c r="AU9" s="960"/>
      <c r="AV9" s="960"/>
    </row>
    <row r="10" spans="1:48" s="745" customFormat="1" ht="11.25" hidden="1">
      <c r="A10" s="1117"/>
      <c r="B10" s="1117"/>
      <c r="C10" s="1117"/>
      <c r="D10" s="1117"/>
      <c r="E10" s="1117"/>
      <c r="F10" s="1117"/>
      <c r="G10" s="1117"/>
      <c r="H10" s="1117"/>
      <c r="L10" s="1168"/>
      <c r="M10" s="1040"/>
      <c r="O10" s="1305"/>
      <c r="P10" s="1305"/>
      <c r="Q10" s="1305"/>
      <c r="R10" s="1305"/>
      <c r="S10" s="1305"/>
      <c r="T10" s="1305"/>
      <c r="U10" s="779"/>
      <c r="V10"/>
      <c r="W10"/>
      <c r="X10"/>
      <c r="Y10"/>
      <c r="Z10"/>
      <c r="AA10"/>
      <c r="AB10"/>
      <c r="AC10"/>
      <c r="AD10"/>
      <c r="AE10"/>
      <c r="AF10"/>
      <c r="AG10"/>
      <c r="AH10"/>
      <c r="AI10"/>
      <c r="AJ10" s="779"/>
      <c r="AL10" s="1117"/>
      <c r="AM10" s="1117"/>
      <c r="AN10" s="1117"/>
      <c r="AO10" s="1117"/>
      <c r="AP10" s="1117"/>
    </row>
    <row r="11" spans="1:48" s="954" customFormat="1" ht="11.25" hidden="1">
      <c r="A11" s="960"/>
      <c r="B11" s="960"/>
      <c r="C11" s="960"/>
      <c r="D11" s="960"/>
      <c r="E11" s="960"/>
      <c r="F11" s="960"/>
      <c r="G11" s="960"/>
      <c r="H11" s="960"/>
      <c r="L11" s="1300"/>
      <c r="M11" s="1300"/>
      <c r="N11" s="971"/>
      <c r="O11" s="729"/>
      <c r="P11" s="729"/>
      <c r="Q11" s="729"/>
      <c r="R11" s="729"/>
      <c r="S11" s="729"/>
      <c r="T11" s="729"/>
      <c r="U11" s="958" t="s">
        <v>370</v>
      </c>
      <c r="V11" s="1094"/>
      <c r="W11" s="1094"/>
      <c r="X11" s="1094"/>
      <c r="Y11" s="1094"/>
      <c r="Z11" s="1094"/>
      <c r="AA11" s="1094"/>
      <c r="AB11" s="958" t="s">
        <v>370</v>
      </c>
      <c r="AC11" s="1094"/>
      <c r="AD11" s="1094"/>
      <c r="AE11" s="1094"/>
      <c r="AF11" s="1094"/>
      <c r="AG11" s="1094"/>
      <c r="AH11" s="1094"/>
      <c r="AI11" s="958" t="s">
        <v>370</v>
      </c>
      <c r="AL11" s="960"/>
      <c r="AM11" s="960"/>
      <c r="AN11" s="960"/>
      <c r="AO11" s="960"/>
      <c r="AP11" s="960"/>
      <c r="AQ11" s="960"/>
      <c r="AR11" s="960"/>
      <c r="AS11" s="960"/>
      <c r="AT11" s="960"/>
      <c r="AU11" s="960"/>
      <c r="AV11" s="960"/>
    </row>
    <row r="12" spans="1:48">
      <c r="J12" s="942"/>
      <c r="K12" s="942"/>
      <c r="L12" s="938"/>
      <c r="M12" s="938"/>
      <c r="N12" s="471"/>
      <c r="O12" s="1307"/>
      <c r="P12" s="1307"/>
      <c r="Q12" s="1307"/>
      <c r="R12" s="1307"/>
      <c r="S12" s="1307"/>
      <c r="T12" s="1307"/>
      <c r="U12" s="1307"/>
      <c r="V12" s="1307" t="s">
        <v>2261</v>
      </c>
      <c r="W12" s="1307"/>
      <c r="X12" s="1307"/>
      <c r="Y12" s="1307"/>
      <c r="Z12" s="1307"/>
      <c r="AA12" s="1307"/>
      <c r="AB12" s="1307"/>
      <c r="AC12" s="1307" t="s">
        <v>2261</v>
      </c>
      <c r="AD12" s="1307"/>
      <c r="AE12" s="1307"/>
      <c r="AF12" s="1307"/>
      <c r="AG12" s="1307"/>
      <c r="AH12" s="1307"/>
      <c r="AI12" s="1307"/>
    </row>
    <row r="13" spans="1:48">
      <c r="J13" s="942"/>
      <c r="K13" s="942"/>
      <c r="L13" s="1236" t="s">
        <v>444</v>
      </c>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t="s">
        <v>445</v>
      </c>
    </row>
    <row r="14" spans="1:48" ht="14.25" customHeight="1">
      <c r="J14" s="942"/>
      <c r="K14" s="942"/>
      <c r="L14" s="1313" t="s">
        <v>90</v>
      </c>
      <c r="M14" s="1313" t="s">
        <v>602</v>
      </c>
      <c r="N14" s="629"/>
      <c r="O14" s="1314" t="s">
        <v>604</v>
      </c>
      <c r="P14" s="1315"/>
      <c r="Q14" s="1315"/>
      <c r="R14" s="1315"/>
      <c r="S14" s="1315"/>
      <c r="T14" s="1316"/>
      <c r="U14" s="1296" t="s">
        <v>338</v>
      </c>
      <c r="V14" s="1314" t="s">
        <v>604</v>
      </c>
      <c r="W14" s="1315"/>
      <c r="X14" s="1315"/>
      <c r="Y14" s="1315"/>
      <c r="Z14" s="1315"/>
      <c r="AA14" s="1316"/>
      <c r="AB14" s="1296" t="s">
        <v>338</v>
      </c>
      <c r="AC14" s="1314" t="s">
        <v>604</v>
      </c>
      <c r="AD14" s="1315"/>
      <c r="AE14" s="1315"/>
      <c r="AF14" s="1315"/>
      <c r="AG14" s="1315"/>
      <c r="AH14" s="1316"/>
      <c r="AI14" s="1296" t="s">
        <v>338</v>
      </c>
      <c r="AJ14" s="1310" t="s">
        <v>273</v>
      </c>
      <c r="AK14" s="1236"/>
    </row>
    <row r="15" spans="1:48" ht="14.25" customHeight="1">
      <c r="J15" s="942"/>
      <c r="K15" s="942"/>
      <c r="L15" s="1313"/>
      <c r="M15" s="1313"/>
      <c r="N15" s="630"/>
      <c r="O15" s="1319" t="s">
        <v>578</v>
      </c>
      <c r="P15" s="1317" t="s">
        <v>269</v>
      </c>
      <c r="Q15" s="1318"/>
      <c r="R15" s="1293" t="s">
        <v>615</v>
      </c>
      <c r="S15" s="1294"/>
      <c r="T15" s="1295"/>
      <c r="U15" s="1297"/>
      <c r="V15" s="1319" t="s">
        <v>578</v>
      </c>
      <c r="W15" s="1317" t="s">
        <v>269</v>
      </c>
      <c r="X15" s="1318"/>
      <c r="Y15" s="1293" t="s">
        <v>615</v>
      </c>
      <c r="Z15" s="1294"/>
      <c r="AA15" s="1295"/>
      <c r="AB15" s="1297"/>
      <c r="AC15" s="1319" t="s">
        <v>578</v>
      </c>
      <c r="AD15" s="1317" t="s">
        <v>269</v>
      </c>
      <c r="AE15" s="1318"/>
      <c r="AF15" s="1293" t="s">
        <v>615</v>
      </c>
      <c r="AG15" s="1294"/>
      <c r="AH15" s="1295"/>
      <c r="AI15" s="1297"/>
      <c r="AJ15" s="1311"/>
      <c r="AK15" s="1236"/>
    </row>
    <row r="16" spans="1:48" ht="33.75" customHeight="1">
      <c r="J16" s="942"/>
      <c r="K16" s="942"/>
      <c r="L16" s="1313"/>
      <c r="M16" s="1313"/>
      <c r="N16" s="631"/>
      <c r="O16" s="1320"/>
      <c r="P16" s="718" t="s">
        <v>579</v>
      </c>
      <c r="Q16" s="718" t="s">
        <v>6</v>
      </c>
      <c r="R16" s="975" t="s">
        <v>272</v>
      </c>
      <c r="S16" s="1308" t="s">
        <v>271</v>
      </c>
      <c r="T16" s="1309"/>
      <c r="U16" s="1298"/>
      <c r="V16" s="1320"/>
      <c r="W16" s="718" t="s">
        <v>579</v>
      </c>
      <c r="X16" s="718" t="s">
        <v>6</v>
      </c>
      <c r="Y16" s="1186" t="s">
        <v>272</v>
      </c>
      <c r="Z16" s="1308" t="s">
        <v>271</v>
      </c>
      <c r="AA16" s="1309"/>
      <c r="AB16" s="1298"/>
      <c r="AC16" s="1320"/>
      <c r="AD16" s="718" t="s">
        <v>579</v>
      </c>
      <c r="AE16" s="718" t="s">
        <v>6</v>
      </c>
      <c r="AF16" s="1186" t="s">
        <v>272</v>
      </c>
      <c r="AG16" s="1308" t="s">
        <v>271</v>
      </c>
      <c r="AH16" s="1309"/>
      <c r="AI16" s="1298"/>
      <c r="AJ16" s="1312"/>
      <c r="AK16" s="1236"/>
    </row>
    <row r="17" spans="1:50">
      <c r="J17" s="942"/>
      <c r="K17" s="537">
        <v>1</v>
      </c>
      <c r="L17" s="615" t="s">
        <v>91</v>
      </c>
      <c r="M17" s="615" t="s">
        <v>47</v>
      </c>
      <c r="N17" s="617" t="str">
        <f ca="1">OFFSET(N17,0,-1)</f>
        <v>2</v>
      </c>
      <c r="O17" s="972">
        <f ca="1">OFFSET(O17,0,-1)+1</f>
        <v>3</v>
      </c>
      <c r="P17" s="972">
        <f ca="1">OFFSET(P17,0,-1)+1</f>
        <v>4</v>
      </c>
      <c r="Q17" s="972">
        <f ca="1">OFFSET(Q17,0,-1)+1</f>
        <v>5</v>
      </c>
      <c r="R17" s="972">
        <f ca="1">OFFSET(R17,0,-1)+1</f>
        <v>6</v>
      </c>
      <c r="S17" s="1301">
        <f ca="1">OFFSET(S17,0,-1)+1</f>
        <v>7</v>
      </c>
      <c r="T17" s="1301"/>
      <c r="U17" s="972">
        <f ca="1">OFFSET(U17,0,-2)+1</f>
        <v>8</v>
      </c>
      <c r="V17" s="1182">
        <f ca="1">OFFSET(V17,0,-1)+1</f>
        <v>9</v>
      </c>
      <c r="W17" s="1182">
        <f ca="1">OFFSET(W17,0,-1)+1</f>
        <v>10</v>
      </c>
      <c r="X17" s="1182">
        <f ca="1">OFFSET(X17,0,-1)+1</f>
        <v>11</v>
      </c>
      <c r="Y17" s="1182">
        <f ca="1">OFFSET(Y17,0,-1)+1</f>
        <v>12</v>
      </c>
      <c r="Z17" s="1301">
        <f ca="1">OFFSET(Z17,0,-1)+1</f>
        <v>13</v>
      </c>
      <c r="AA17" s="1301"/>
      <c r="AB17" s="1182">
        <f ca="1">OFFSET(AB17,0,-2)+1</f>
        <v>14</v>
      </c>
      <c r="AC17" s="1182">
        <f ca="1">OFFSET(AC17,0,-1)+1</f>
        <v>15</v>
      </c>
      <c r="AD17" s="1182">
        <f ca="1">OFFSET(AD17,0,-1)+1</f>
        <v>16</v>
      </c>
      <c r="AE17" s="1182">
        <f ca="1">OFFSET(AE17,0,-1)+1</f>
        <v>17</v>
      </c>
      <c r="AF17" s="1182">
        <f ca="1">OFFSET(AF17,0,-1)+1</f>
        <v>18</v>
      </c>
      <c r="AG17" s="1301">
        <f ca="1">OFFSET(AG17,0,-1)+1</f>
        <v>19</v>
      </c>
      <c r="AH17" s="1301"/>
      <c r="AI17" s="1182">
        <f ca="1">OFFSET(AI17,0,-2)+1</f>
        <v>20</v>
      </c>
      <c r="AJ17" s="617">
        <f ca="1">OFFSET(AJ17,0,-1)</f>
        <v>20</v>
      </c>
      <c r="AK17" s="972">
        <f ca="1">OFFSET(AK17,0,-1)+1</f>
        <v>21</v>
      </c>
    </row>
    <row r="18" spans="1:50" ht="22.5">
      <c r="A18" s="1284">
        <v>1</v>
      </c>
      <c r="B18" s="962"/>
      <c r="C18" s="962"/>
      <c r="D18" s="962"/>
      <c r="E18" s="928"/>
      <c r="F18" s="973"/>
      <c r="G18" s="973"/>
      <c r="H18" s="973"/>
      <c r="I18" s="930"/>
      <c r="J18" s="926"/>
      <c r="K18" s="910"/>
      <c r="L18" s="977">
        <f>mergeValue(A18)</f>
        <v>1</v>
      </c>
      <c r="M18" s="609" t="s">
        <v>19</v>
      </c>
      <c r="N18" s="614"/>
      <c r="O18" s="1285" t="str">
        <f>IF('Перечень тарифов'!J26="","","" &amp; 'Перечень тарифов'!J26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P18" s="1285"/>
      <c r="Q18" s="1285"/>
      <c r="R18" s="1285"/>
      <c r="S18" s="1285"/>
      <c r="T18" s="1285"/>
      <c r="U18" s="1285"/>
      <c r="V18" s="1285"/>
      <c r="W18" s="1285"/>
      <c r="X18" s="1285"/>
      <c r="Y18" s="1285"/>
      <c r="Z18" s="1285"/>
      <c r="AA18" s="1285"/>
      <c r="AB18" s="1285"/>
      <c r="AC18" s="1285"/>
      <c r="AD18" s="1285"/>
      <c r="AE18" s="1285"/>
      <c r="AF18" s="1285"/>
      <c r="AG18" s="1285"/>
      <c r="AH18" s="1285"/>
      <c r="AI18" s="1285"/>
      <c r="AJ18" s="1285"/>
      <c r="AK18" s="1125" t="s">
        <v>718</v>
      </c>
      <c r="AM18" s="776"/>
      <c r="AN18" s="776" t="str">
        <f t="shared" ref="AN18:AN28" si="0">IF(M18="","",M18 )</f>
        <v>Наименование тарифа</v>
      </c>
      <c r="AO18" s="776"/>
      <c r="AP18" s="776"/>
      <c r="AQ18" s="776"/>
      <c r="AW18" s="955"/>
      <c r="AX18" s="955"/>
    </row>
    <row r="19" spans="1:50" hidden="1">
      <c r="A19" s="1284"/>
      <c r="B19" s="1284">
        <v>1</v>
      </c>
      <c r="C19" s="962"/>
      <c r="D19" s="962"/>
      <c r="E19" s="973"/>
      <c r="F19" s="973"/>
      <c r="G19" s="973"/>
      <c r="H19" s="973"/>
      <c r="I19" s="968"/>
      <c r="J19" s="901"/>
      <c r="K19" s="904"/>
      <c r="L19" s="977" t="str">
        <f>mergeValue(A19) &amp;"."&amp; mergeValue(B19)</f>
        <v>1.1</v>
      </c>
      <c r="M19" s="657"/>
      <c r="N19" s="614"/>
      <c r="O19" s="1285"/>
      <c r="P19" s="1285"/>
      <c r="Q19" s="1285"/>
      <c r="R19" s="1285"/>
      <c r="S19" s="1285"/>
      <c r="T19" s="1285"/>
      <c r="U19" s="1285"/>
      <c r="V19" s="1285"/>
      <c r="W19" s="1285"/>
      <c r="X19" s="1285"/>
      <c r="Y19" s="1285"/>
      <c r="Z19" s="1285"/>
      <c r="AA19" s="1285"/>
      <c r="AB19" s="1285"/>
      <c r="AC19" s="1285"/>
      <c r="AD19" s="1285"/>
      <c r="AE19" s="1285"/>
      <c r="AF19" s="1285"/>
      <c r="AG19" s="1285"/>
      <c r="AH19" s="1285"/>
      <c r="AI19" s="1285"/>
      <c r="AJ19" s="1285"/>
      <c r="AK19" s="1125"/>
      <c r="AM19" s="776"/>
      <c r="AN19" s="776" t="str">
        <f t="shared" si="0"/>
        <v/>
      </c>
      <c r="AO19" s="776"/>
      <c r="AP19" s="776"/>
      <c r="AQ19" s="776"/>
      <c r="AW19" s="955"/>
      <c r="AX19" s="955"/>
    </row>
    <row r="20" spans="1:50" hidden="1">
      <c r="A20" s="1284"/>
      <c r="B20" s="1284"/>
      <c r="C20" s="1284">
        <v>1</v>
      </c>
      <c r="D20" s="962"/>
      <c r="E20" s="973"/>
      <c r="F20" s="973"/>
      <c r="G20" s="973"/>
      <c r="H20" s="973"/>
      <c r="I20" s="909"/>
      <c r="J20" s="901"/>
      <c r="K20" s="904"/>
      <c r="L20" s="977" t="str">
        <f>mergeValue(A20) &amp;"."&amp; mergeValue(B20)&amp;"."&amp; mergeValue(C20)</f>
        <v>1.1.1</v>
      </c>
      <c r="M20" s="658"/>
      <c r="N20" s="614"/>
      <c r="O20" s="1285"/>
      <c r="P20" s="1285"/>
      <c r="Q20" s="1285"/>
      <c r="R20" s="1285"/>
      <c r="S20" s="1285"/>
      <c r="T20" s="1285"/>
      <c r="U20" s="1285"/>
      <c r="V20" s="1285"/>
      <c r="W20" s="1285"/>
      <c r="X20" s="1285"/>
      <c r="Y20" s="1285"/>
      <c r="Z20" s="1285"/>
      <c r="AA20" s="1285"/>
      <c r="AB20" s="1285"/>
      <c r="AC20" s="1285"/>
      <c r="AD20" s="1285"/>
      <c r="AE20" s="1285"/>
      <c r="AF20" s="1285"/>
      <c r="AG20" s="1285"/>
      <c r="AH20" s="1285"/>
      <c r="AI20" s="1285"/>
      <c r="AJ20" s="1285"/>
      <c r="AK20" s="1125"/>
      <c r="AM20" s="776"/>
      <c r="AN20" s="776" t="str">
        <f t="shared" si="0"/>
        <v/>
      </c>
      <c r="AO20" s="776"/>
      <c r="AP20" s="776"/>
      <c r="AQ20" s="776"/>
      <c r="AW20" s="955"/>
      <c r="AX20" s="955"/>
    </row>
    <row r="21" spans="1:50" hidden="1">
      <c r="A21" s="1284"/>
      <c r="B21" s="1284"/>
      <c r="C21" s="1284"/>
      <c r="D21" s="1284">
        <v>1</v>
      </c>
      <c r="E21" s="973"/>
      <c r="F21" s="973"/>
      <c r="G21" s="973"/>
      <c r="H21" s="973"/>
      <c r="I21" s="909"/>
      <c r="J21" s="901"/>
      <c r="K21" s="904"/>
      <c r="L21" s="977" t="str">
        <f>mergeValue(A21) &amp;"."&amp; mergeValue(B21)&amp;"."&amp; mergeValue(C21)&amp;"."&amp; mergeValue(D21)</f>
        <v>1.1.1.1</v>
      </c>
      <c r="M21" s="659"/>
      <c r="N21" s="614"/>
      <c r="O21" s="1285"/>
      <c r="P21" s="1285"/>
      <c r="Q21" s="1285"/>
      <c r="R21" s="1285"/>
      <c r="S21" s="1285"/>
      <c r="T21" s="1285"/>
      <c r="U21" s="1285"/>
      <c r="V21" s="1285"/>
      <c r="W21" s="1285"/>
      <c r="X21" s="1285"/>
      <c r="Y21" s="1285"/>
      <c r="Z21" s="1285"/>
      <c r="AA21" s="1285"/>
      <c r="AB21" s="1285"/>
      <c r="AC21" s="1285"/>
      <c r="AD21" s="1285"/>
      <c r="AE21" s="1285"/>
      <c r="AF21" s="1285"/>
      <c r="AG21" s="1285"/>
      <c r="AH21" s="1285"/>
      <c r="AI21" s="1285"/>
      <c r="AJ21" s="1285"/>
      <c r="AK21" s="1125"/>
      <c r="AM21" s="776"/>
      <c r="AN21" s="776" t="str">
        <f t="shared" si="0"/>
        <v/>
      </c>
      <c r="AO21" s="776"/>
      <c r="AP21" s="776"/>
      <c r="AQ21" s="776"/>
      <c r="AW21" s="955"/>
      <c r="AX21" s="955"/>
    </row>
    <row r="22" spans="1:50" ht="78.75">
      <c r="A22" s="1284"/>
      <c r="B22" s="1284"/>
      <c r="C22" s="1284"/>
      <c r="D22" s="1284"/>
      <c r="E22" s="1284">
        <v>1</v>
      </c>
      <c r="F22" s="973"/>
      <c r="G22" s="973"/>
      <c r="H22" s="962">
        <v>1</v>
      </c>
      <c r="I22" s="1284">
        <v>1</v>
      </c>
      <c r="J22" s="973"/>
      <c r="K22" s="912"/>
      <c r="L22" s="977" t="str">
        <f>mergeValue(A22) &amp;"."&amp; mergeValue(B22)&amp;"."&amp; mergeValue(C22)&amp;"."&amp; mergeValue(D22)&amp;"."&amp; mergeValue(E22)</f>
        <v>1.1.1.1.1</v>
      </c>
      <c r="M22" s="523" t="s">
        <v>8</v>
      </c>
      <c r="N22" s="614"/>
      <c r="O22" s="1286" t="s">
        <v>299</v>
      </c>
      <c r="P22" s="1286"/>
      <c r="Q22" s="1286"/>
      <c r="R22" s="1286"/>
      <c r="S22" s="1286"/>
      <c r="T22" s="1286"/>
      <c r="U22" s="1286"/>
      <c r="V22" s="1286"/>
      <c r="W22" s="1286"/>
      <c r="X22" s="1286"/>
      <c r="Y22" s="1286"/>
      <c r="Z22" s="1286"/>
      <c r="AA22" s="1286"/>
      <c r="AB22" s="1286"/>
      <c r="AC22" s="1286"/>
      <c r="AD22" s="1286"/>
      <c r="AE22" s="1286"/>
      <c r="AF22" s="1286"/>
      <c r="AG22" s="1286"/>
      <c r="AH22" s="1286"/>
      <c r="AI22" s="1286"/>
      <c r="AJ22" s="1286"/>
      <c r="AK22" s="1125" t="s">
        <v>719</v>
      </c>
      <c r="AM22" s="776"/>
      <c r="AN22" s="776" t="str">
        <f t="shared" si="0"/>
        <v>Схема подключения теплопотребляющей установки к коллектору источника тепловой энергии</v>
      </c>
      <c r="AO22" s="776"/>
      <c r="AP22" s="776"/>
      <c r="AQ22" s="776"/>
      <c r="AW22" s="955"/>
      <c r="AX22" s="955"/>
    </row>
    <row r="23" spans="1:50" ht="33.75">
      <c r="A23" s="1284"/>
      <c r="B23" s="1284"/>
      <c r="C23" s="1284"/>
      <c r="D23" s="1284"/>
      <c r="E23" s="1284"/>
      <c r="F23" s="1284">
        <v>1</v>
      </c>
      <c r="G23" s="962"/>
      <c r="H23" s="962"/>
      <c r="I23" s="1284"/>
      <c r="J23" s="1284">
        <v>1</v>
      </c>
      <c r="K23" s="913"/>
      <c r="L23" s="977" t="str">
        <f>mergeValue(A23) &amp;"."&amp; mergeValue(B23)&amp;"."&amp; mergeValue(C23)&amp;"."&amp; mergeValue(D23)&amp;"."&amp; mergeValue(E23)&amp;"."&amp; mergeValue(F23)</f>
        <v>1.1.1.1.1.1</v>
      </c>
      <c r="M23" s="524" t="s">
        <v>9</v>
      </c>
      <c r="N23" s="614"/>
      <c r="O23" s="1287" t="s">
        <v>3</v>
      </c>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9"/>
      <c r="AK23" s="1125" t="s">
        <v>720</v>
      </c>
      <c r="AM23" s="776"/>
      <c r="AN23" s="776" t="str">
        <f t="shared" si="0"/>
        <v>Группа потребителей</v>
      </c>
      <c r="AO23" s="776"/>
      <c r="AP23" s="776"/>
      <c r="AQ23" s="776"/>
      <c r="AW23" s="955"/>
      <c r="AX23" s="955"/>
    </row>
    <row r="24" spans="1:50" ht="122.1" customHeight="1">
      <c r="A24" s="1284"/>
      <c r="B24" s="1284"/>
      <c r="C24" s="1284"/>
      <c r="D24" s="1284"/>
      <c r="E24" s="1284"/>
      <c r="F24" s="1284"/>
      <c r="G24" s="962">
        <v>1</v>
      </c>
      <c r="H24" s="962"/>
      <c r="I24" s="1284"/>
      <c r="J24" s="1284"/>
      <c r="K24" s="913">
        <v>1</v>
      </c>
      <c r="L24" s="977" t="str">
        <f>mergeValue(A24) &amp;"."&amp; mergeValue(B24)&amp;"."&amp; mergeValue(C24)&amp;"."&amp; mergeValue(D24)&amp;"."&amp; mergeValue(E24)&amp;"."&amp; mergeValue(F24)&amp;"."&amp; mergeValue(G24)</f>
        <v>1.1.1.1.1.1.1</v>
      </c>
      <c r="M24" s="1084" t="s">
        <v>605</v>
      </c>
      <c r="N24" s="614"/>
      <c r="O24" s="648">
        <v>2220.759</v>
      </c>
      <c r="P24" s="725"/>
      <c r="Q24" s="1034"/>
      <c r="R24" s="1290" t="s">
        <v>1668</v>
      </c>
      <c r="S24" s="1292" t="s">
        <v>82</v>
      </c>
      <c r="T24" s="1290" t="s">
        <v>2274</v>
      </c>
      <c r="U24" s="1292" t="s">
        <v>82</v>
      </c>
      <c r="V24" s="648">
        <v>1985.6030000000001</v>
      </c>
      <c r="W24" s="725"/>
      <c r="X24" s="1034"/>
      <c r="Y24" s="1290" t="s">
        <v>2275</v>
      </c>
      <c r="Z24" s="1292" t="s">
        <v>82</v>
      </c>
      <c r="AA24" s="1290" t="s">
        <v>2276</v>
      </c>
      <c r="AB24" s="1292" t="s">
        <v>82</v>
      </c>
      <c r="AC24" s="648">
        <v>2163.3000000000002</v>
      </c>
      <c r="AD24" s="725"/>
      <c r="AE24" s="1034"/>
      <c r="AF24" s="1290" t="s">
        <v>2277</v>
      </c>
      <c r="AG24" s="1292" t="s">
        <v>82</v>
      </c>
      <c r="AH24" s="1290" t="s">
        <v>1669</v>
      </c>
      <c r="AI24" s="1292" t="s">
        <v>83</v>
      </c>
      <c r="AJ24" s="725"/>
      <c r="AK24" s="1302" t="s">
        <v>721</v>
      </c>
      <c r="AL24" s="955" t="str">
        <f>strCheckDate(O25:AJ25)</f>
        <v/>
      </c>
      <c r="AM24" s="776"/>
      <c r="AN24" s="776" t="str">
        <f t="shared" si="0"/>
        <v>вода</v>
      </c>
      <c r="AO24" s="776"/>
      <c r="AP24" s="776"/>
      <c r="AQ24" s="776"/>
      <c r="AW24" s="955"/>
      <c r="AX24" s="955"/>
    </row>
    <row r="25" spans="1:50" ht="11.25" hidden="1" customHeight="1">
      <c r="A25" s="1284"/>
      <c r="B25" s="1284"/>
      <c r="C25" s="1284"/>
      <c r="D25" s="1284"/>
      <c r="E25" s="1284"/>
      <c r="F25" s="1284"/>
      <c r="G25" s="962"/>
      <c r="H25" s="962"/>
      <c r="I25" s="1284"/>
      <c r="J25" s="1284"/>
      <c r="K25" s="913"/>
      <c r="L25" s="751"/>
      <c r="M25" s="614"/>
      <c r="N25" s="614"/>
      <c r="O25" s="725"/>
      <c r="P25" s="725"/>
      <c r="Q25" s="731" t="str">
        <f>R24 &amp; "-" &amp; T24</f>
        <v>01.01.2020-31.12.2020</v>
      </c>
      <c r="R25" s="1291"/>
      <c r="S25" s="1292"/>
      <c r="T25" s="1291"/>
      <c r="U25" s="1292"/>
      <c r="V25" s="725"/>
      <c r="W25" s="725"/>
      <c r="X25" s="731" t="str">
        <f>Y24 &amp; "-" &amp; AA24</f>
        <v>01.01.2021-31.12.2021</v>
      </c>
      <c r="Y25" s="1291"/>
      <c r="Z25" s="1292"/>
      <c r="AA25" s="1291"/>
      <c r="AB25" s="1292"/>
      <c r="AC25" s="725"/>
      <c r="AD25" s="725"/>
      <c r="AE25" s="731" t="str">
        <f>AF24 &amp; "-" &amp; AH24</f>
        <v>01.01.2022-31.12.2022</v>
      </c>
      <c r="AF25" s="1291"/>
      <c r="AG25" s="1292"/>
      <c r="AH25" s="1291"/>
      <c r="AI25" s="1292"/>
      <c r="AJ25" s="725"/>
      <c r="AK25" s="1303"/>
      <c r="AM25" s="776"/>
      <c r="AN25" s="776" t="str">
        <f t="shared" si="0"/>
        <v/>
      </c>
      <c r="AO25" s="776"/>
      <c r="AP25" s="776"/>
      <c r="AQ25" s="776"/>
      <c r="AW25" s="955"/>
      <c r="AX25" s="955"/>
    </row>
    <row r="26" spans="1:50" ht="15" customHeight="1">
      <c r="A26" s="1284"/>
      <c r="B26" s="1284"/>
      <c r="C26" s="1284"/>
      <c r="D26" s="1284"/>
      <c r="E26" s="1284"/>
      <c r="F26" s="1284"/>
      <c r="G26" s="973"/>
      <c r="H26" s="962"/>
      <c r="I26" s="1284"/>
      <c r="J26" s="1284"/>
      <c r="K26" s="912"/>
      <c r="L26" s="653"/>
      <c r="M26" s="526" t="s">
        <v>24</v>
      </c>
      <c r="N26" s="953"/>
      <c r="O26" s="953"/>
      <c r="P26" s="953"/>
      <c r="Q26" s="953"/>
      <c r="R26" s="953"/>
      <c r="S26" s="953"/>
      <c r="T26" s="953"/>
      <c r="U26" s="953"/>
      <c r="V26" s="953"/>
      <c r="W26" s="953"/>
      <c r="X26" s="953"/>
      <c r="Y26" s="953"/>
      <c r="Z26" s="953"/>
      <c r="AA26" s="953"/>
      <c r="AB26" s="953"/>
      <c r="AC26" s="953"/>
      <c r="AD26" s="953"/>
      <c r="AE26" s="953"/>
      <c r="AF26" s="953"/>
      <c r="AG26" s="953"/>
      <c r="AH26" s="953"/>
      <c r="AI26" s="953"/>
      <c r="AJ26" s="724"/>
      <c r="AK26" s="1304"/>
      <c r="AM26" s="776"/>
      <c r="AN26" s="776" t="str">
        <f t="shared" si="0"/>
        <v>Добавить вид теплоносителя (параметры теплоносителя)</v>
      </c>
      <c r="AO26" s="776"/>
      <c r="AP26" s="776"/>
      <c r="AQ26" s="776"/>
      <c r="AW26" s="955"/>
      <c r="AX26" s="955"/>
    </row>
    <row r="27" spans="1:50" ht="15" customHeight="1">
      <c r="A27" s="1284"/>
      <c r="B27" s="1284"/>
      <c r="C27" s="1284"/>
      <c r="D27" s="1284"/>
      <c r="E27" s="1284"/>
      <c r="F27" s="973"/>
      <c r="G27" s="973"/>
      <c r="H27" s="962"/>
      <c r="I27" s="1284"/>
      <c r="J27" s="973"/>
      <c r="K27" s="912"/>
      <c r="L27" s="653"/>
      <c r="M27" s="525" t="s">
        <v>10</v>
      </c>
      <c r="N27" s="953"/>
      <c r="O27" s="953"/>
      <c r="P27" s="953"/>
      <c r="Q27" s="953"/>
      <c r="R27" s="953"/>
      <c r="S27" s="953"/>
      <c r="T27" s="953"/>
      <c r="U27" s="952"/>
      <c r="V27" s="953"/>
      <c r="W27" s="953"/>
      <c r="X27" s="953"/>
      <c r="Y27" s="953"/>
      <c r="Z27" s="953"/>
      <c r="AA27" s="953"/>
      <c r="AB27" s="952"/>
      <c r="AC27" s="953"/>
      <c r="AD27" s="953"/>
      <c r="AE27" s="953"/>
      <c r="AF27" s="953"/>
      <c r="AG27" s="953"/>
      <c r="AH27" s="953"/>
      <c r="AI27" s="952"/>
      <c r="AJ27" s="953"/>
      <c r="AK27" s="633"/>
      <c r="AM27" s="776"/>
      <c r="AN27" s="776" t="str">
        <f t="shared" si="0"/>
        <v>Добавить группу потребителей</v>
      </c>
      <c r="AO27" s="776"/>
      <c r="AP27" s="776"/>
      <c r="AQ27" s="776"/>
      <c r="AW27" s="955"/>
      <c r="AX27" s="955"/>
    </row>
    <row r="28" spans="1:50" ht="15" customHeight="1">
      <c r="A28" s="1284"/>
      <c r="B28" s="1284"/>
      <c r="C28" s="1284"/>
      <c r="D28" s="1284"/>
      <c r="E28" s="911"/>
      <c r="F28" s="973"/>
      <c r="G28" s="973"/>
      <c r="H28" s="973"/>
      <c r="I28" s="926"/>
      <c r="J28" s="941"/>
      <c r="K28" s="910"/>
      <c r="L28" s="653"/>
      <c r="M28" s="948" t="s">
        <v>11</v>
      </c>
      <c r="N28" s="953"/>
      <c r="O28" s="953"/>
      <c r="P28" s="953"/>
      <c r="Q28" s="953"/>
      <c r="R28" s="953"/>
      <c r="S28" s="953"/>
      <c r="T28" s="953"/>
      <c r="U28" s="952"/>
      <c r="V28" s="953"/>
      <c r="W28" s="953"/>
      <c r="X28" s="953"/>
      <c r="Y28" s="953"/>
      <c r="Z28" s="953"/>
      <c r="AA28" s="953"/>
      <c r="AB28" s="952"/>
      <c r="AC28" s="953"/>
      <c r="AD28" s="953"/>
      <c r="AE28" s="953"/>
      <c r="AF28" s="953"/>
      <c r="AG28" s="953"/>
      <c r="AH28" s="953"/>
      <c r="AI28" s="952"/>
      <c r="AJ28" s="953"/>
      <c r="AK28" s="633"/>
      <c r="AM28" s="776"/>
      <c r="AN28" s="776" t="str">
        <f t="shared" si="0"/>
        <v>Добавить схему подключения</v>
      </c>
      <c r="AO28" s="776"/>
      <c r="AP28" s="776"/>
      <c r="AQ28" s="776"/>
      <c r="AW28" s="955"/>
      <c r="AX28" s="955"/>
    </row>
    <row r="29" spans="1:50" ht="11.25">
      <c r="A29" s="937"/>
      <c r="B29" s="937"/>
      <c r="C29" s="937"/>
      <c r="D29" s="937"/>
      <c r="E29" s="937"/>
      <c r="F29" s="937"/>
      <c r="G29" s="937"/>
      <c r="H29" s="937"/>
      <c r="I29" s="937"/>
      <c r="J29" s="937"/>
      <c r="K29" s="937"/>
      <c r="AL29" s="937"/>
      <c r="AM29" s="937"/>
      <c r="AN29" s="937"/>
      <c r="AO29" s="937"/>
      <c r="AP29" s="937"/>
      <c r="AQ29" s="937"/>
      <c r="AR29" s="937"/>
      <c r="AS29" s="937"/>
      <c r="AT29" s="937"/>
      <c r="AU29" s="937"/>
      <c r="AV29" s="937"/>
    </row>
    <row r="30" spans="1:50" ht="90" customHeight="1">
      <c r="L30" s="1">
        <v>1</v>
      </c>
      <c r="M30" s="1277" t="s">
        <v>722</v>
      </c>
      <c r="N30" s="1277"/>
      <c r="O30" s="1277"/>
      <c r="P30" s="1277"/>
      <c r="Q30" s="1277"/>
      <c r="R30" s="1277"/>
      <c r="S30" s="1277"/>
      <c r="T30" s="1277"/>
      <c r="U30" s="1277"/>
      <c r="V30" s="1277"/>
      <c r="W30" s="1277"/>
      <c r="X30" s="1277"/>
      <c r="Y30" s="1277"/>
      <c r="Z30" s="1277"/>
      <c r="AA30" s="1277"/>
      <c r="AB30" s="1277"/>
      <c r="AC30" s="1277"/>
      <c r="AD30" s="1277"/>
      <c r="AE30" s="1277"/>
      <c r="AF30" s="1277"/>
      <c r="AG30" s="1277"/>
      <c r="AH30" s="1277"/>
      <c r="AI30" s="1277"/>
      <c r="AJ30" s="1277"/>
      <c r="AK30" s="1277"/>
    </row>
  </sheetData>
  <sheetProtection password="FA9C" sheet="1" objects="1" scenarios="1" formatColumns="0" formatRows="0"/>
  <dataConsolidate/>
  <mergeCells count="63">
    <mergeCell ref="AC12:AI12"/>
    <mergeCell ref="Y15:AA15"/>
    <mergeCell ref="Z16:AA16"/>
    <mergeCell ref="Z17:AA17"/>
    <mergeCell ref="Y24:Y25"/>
    <mergeCell ref="Z24:Z25"/>
    <mergeCell ref="AA24:AA25"/>
    <mergeCell ref="V12:AB12"/>
    <mergeCell ref="AC14:AH14"/>
    <mergeCell ref="AI14:AI16"/>
    <mergeCell ref="AC15:AC16"/>
    <mergeCell ref="AD15:AE15"/>
    <mergeCell ref="AF15:AH15"/>
    <mergeCell ref="AG16:AH16"/>
    <mergeCell ref="AK24:AK26"/>
    <mergeCell ref="M30:AK30"/>
    <mergeCell ref="O21:AJ21"/>
    <mergeCell ref="E22:E27"/>
    <mergeCell ref="I22:I27"/>
    <mergeCell ref="O22:AJ22"/>
    <mergeCell ref="F23:F26"/>
    <mergeCell ref="J23:J26"/>
    <mergeCell ref="O23:AJ23"/>
    <mergeCell ref="R24:R25"/>
    <mergeCell ref="S24:S25"/>
    <mergeCell ref="T24:T25"/>
    <mergeCell ref="AB24:AB25"/>
    <mergeCell ref="AF24:AF25"/>
    <mergeCell ref="AG24:AG25"/>
    <mergeCell ref="AH24:AH25"/>
    <mergeCell ref="S17:T17"/>
    <mergeCell ref="A18:A28"/>
    <mergeCell ref="O18:AJ18"/>
    <mergeCell ref="B19:B28"/>
    <mergeCell ref="O19:AJ19"/>
    <mergeCell ref="C20:C28"/>
    <mergeCell ref="O20:AJ20"/>
    <mergeCell ref="D21:D28"/>
    <mergeCell ref="U24:U25"/>
    <mergeCell ref="AG17:AH17"/>
    <mergeCell ref="AI24:AI25"/>
    <mergeCell ref="O12:U12"/>
    <mergeCell ref="L13:AJ13"/>
    <mergeCell ref="AK13:AK16"/>
    <mergeCell ref="L14:L16"/>
    <mergeCell ref="M14:M16"/>
    <mergeCell ref="O14:T14"/>
    <mergeCell ref="U14:U16"/>
    <mergeCell ref="AJ14:AJ16"/>
    <mergeCell ref="O15:O16"/>
    <mergeCell ref="P15:Q15"/>
    <mergeCell ref="R15:T15"/>
    <mergeCell ref="S16:T16"/>
    <mergeCell ref="V14:AA14"/>
    <mergeCell ref="AB14:AB16"/>
    <mergeCell ref="V15:V16"/>
    <mergeCell ref="W15:X15"/>
    <mergeCell ref="L11:M11"/>
    <mergeCell ref="L5:T5"/>
    <mergeCell ref="O7:T7"/>
    <mergeCell ref="O8:T8"/>
    <mergeCell ref="O9:T9"/>
    <mergeCell ref="O10:T10"/>
  </mergeCells>
  <dataValidations count="11">
    <dataValidation allowBlank="1" sqref="WWH983062:WWS983068 JV65558:KG65564 TR65558:UC65564 ADN65558:ADY65564 ANJ65558:ANU65564 AXF65558:AXQ65564 BHB65558:BHM65564 BQX65558:BRI65564 CAT65558:CBE65564 CKP65558:CLA65564 CUL65558:CUW65564 DEH65558:DES65564 DOD65558:DOO65564 DXZ65558:DYK65564 EHV65558:EIG65564 ERR65558:ESC65564 FBN65558:FBY65564 FLJ65558:FLU65564 FVF65558:FVQ65564 GFB65558:GFM65564 GOX65558:GPI65564 GYT65558:GZE65564 HIP65558:HJA65564 HSL65558:HSW65564 ICH65558:ICS65564 IMD65558:IMO65564 IVZ65558:IWK65564 JFV65558:JGG65564 JPR65558:JQC65564 JZN65558:JZY65564 KJJ65558:KJU65564 KTF65558:KTQ65564 LDB65558:LDM65564 LMX65558:LNI65564 LWT65558:LXE65564 MGP65558:MHA65564 MQL65558:MQW65564 NAH65558:NAS65564 NKD65558:NKO65564 NTZ65558:NUK65564 ODV65558:OEG65564 ONR65558:OOC65564 OXN65558:OXY65564 PHJ65558:PHU65564 PRF65558:PRQ65564 QBB65558:QBM65564 QKX65558:QLI65564 QUT65558:QVE65564 REP65558:RFA65564 ROL65558:ROW65564 RYH65558:RYS65564 SID65558:SIO65564 SRZ65558:SSK65564 TBV65558:TCG65564 TLR65558:TMC65564 TVN65558:TVY65564 UFJ65558:UFU65564 UPF65558:UPQ65564 UZB65558:UZM65564 VIX65558:VJI65564 VST65558:VTE65564 WCP65558:WDA65564 WML65558:WMW65564 WWH65558:WWS65564 JV131094:KG131100 TR131094:UC131100 ADN131094:ADY131100 ANJ131094:ANU131100 AXF131094:AXQ131100 BHB131094:BHM131100 BQX131094:BRI131100 CAT131094:CBE131100 CKP131094:CLA131100 CUL131094:CUW131100 DEH131094:DES131100 DOD131094:DOO131100 DXZ131094:DYK131100 EHV131094:EIG131100 ERR131094:ESC131100 FBN131094:FBY131100 FLJ131094:FLU131100 FVF131094:FVQ131100 GFB131094:GFM131100 GOX131094:GPI131100 GYT131094:GZE131100 HIP131094:HJA131100 HSL131094:HSW131100 ICH131094:ICS131100 IMD131094:IMO131100 IVZ131094:IWK131100 JFV131094:JGG131100 JPR131094:JQC131100 JZN131094:JZY131100 KJJ131094:KJU131100 KTF131094:KTQ131100 LDB131094:LDM131100 LMX131094:LNI131100 LWT131094:LXE131100 MGP131094:MHA131100 MQL131094:MQW131100 NAH131094:NAS131100 NKD131094:NKO131100 NTZ131094:NUK131100 ODV131094:OEG131100 ONR131094:OOC131100 OXN131094:OXY131100 PHJ131094:PHU131100 PRF131094:PRQ131100 QBB131094:QBM131100 QKX131094:QLI131100 QUT131094:QVE131100 REP131094:RFA131100 ROL131094:ROW131100 RYH131094:RYS131100 SID131094:SIO131100 SRZ131094:SSK131100 TBV131094:TCG131100 TLR131094:TMC131100 TVN131094:TVY131100 UFJ131094:UFU131100 UPF131094:UPQ131100 UZB131094:UZM131100 VIX131094:VJI131100 VST131094:VTE131100 WCP131094:WDA131100 WML131094:WMW131100 WWH131094:WWS131100 JV196630:KG196636 TR196630:UC196636 ADN196630:ADY196636 ANJ196630:ANU196636 AXF196630:AXQ196636 BHB196630:BHM196636 BQX196630:BRI196636 CAT196630:CBE196636 CKP196630:CLA196636 CUL196630:CUW196636 DEH196630:DES196636 DOD196630:DOO196636 DXZ196630:DYK196636 EHV196630:EIG196636 ERR196630:ESC196636 FBN196630:FBY196636 FLJ196630:FLU196636 FVF196630:FVQ196636 GFB196630:GFM196636 GOX196630:GPI196636 GYT196630:GZE196636 HIP196630:HJA196636 HSL196630:HSW196636 ICH196630:ICS196636 IMD196630:IMO196636 IVZ196630:IWK196636 JFV196630:JGG196636 JPR196630:JQC196636 JZN196630:JZY196636 KJJ196630:KJU196636 KTF196630:KTQ196636 LDB196630:LDM196636 LMX196630:LNI196636 LWT196630:LXE196636 MGP196630:MHA196636 MQL196630:MQW196636 NAH196630:NAS196636 NKD196630:NKO196636 NTZ196630:NUK196636 ODV196630:OEG196636 ONR196630:OOC196636 OXN196630:OXY196636 PHJ196630:PHU196636 PRF196630:PRQ196636 QBB196630:QBM196636 QKX196630:QLI196636 QUT196630:QVE196636 REP196630:RFA196636 ROL196630:ROW196636 RYH196630:RYS196636 SID196630:SIO196636 SRZ196630:SSK196636 TBV196630:TCG196636 TLR196630:TMC196636 TVN196630:TVY196636 UFJ196630:UFU196636 UPF196630:UPQ196636 UZB196630:UZM196636 VIX196630:VJI196636 VST196630:VTE196636 WCP196630:WDA196636 WML196630:WMW196636 WWH196630:WWS196636 JV262166:KG262172 TR262166:UC262172 ADN262166:ADY262172 ANJ262166:ANU262172 AXF262166:AXQ262172 BHB262166:BHM262172 BQX262166:BRI262172 CAT262166:CBE262172 CKP262166:CLA262172 CUL262166:CUW262172 DEH262166:DES262172 DOD262166:DOO262172 DXZ262166:DYK262172 EHV262166:EIG262172 ERR262166:ESC262172 FBN262166:FBY262172 FLJ262166:FLU262172 FVF262166:FVQ262172 GFB262166:GFM262172 GOX262166:GPI262172 GYT262166:GZE262172 HIP262166:HJA262172 HSL262166:HSW262172 ICH262166:ICS262172 IMD262166:IMO262172 IVZ262166:IWK262172 JFV262166:JGG262172 JPR262166:JQC262172 JZN262166:JZY262172 KJJ262166:KJU262172 KTF262166:KTQ262172 LDB262166:LDM262172 LMX262166:LNI262172 LWT262166:LXE262172 MGP262166:MHA262172 MQL262166:MQW262172 NAH262166:NAS262172 NKD262166:NKO262172 NTZ262166:NUK262172 ODV262166:OEG262172 ONR262166:OOC262172 OXN262166:OXY262172 PHJ262166:PHU262172 PRF262166:PRQ262172 QBB262166:QBM262172 QKX262166:QLI262172 QUT262166:QVE262172 REP262166:RFA262172 ROL262166:ROW262172 RYH262166:RYS262172 SID262166:SIO262172 SRZ262166:SSK262172 TBV262166:TCG262172 TLR262166:TMC262172 TVN262166:TVY262172 UFJ262166:UFU262172 UPF262166:UPQ262172 UZB262166:UZM262172 VIX262166:VJI262172 VST262166:VTE262172 WCP262166:WDA262172 WML262166:WMW262172 WWH262166:WWS262172 JV327702:KG327708 TR327702:UC327708 ADN327702:ADY327708 ANJ327702:ANU327708 AXF327702:AXQ327708 BHB327702:BHM327708 BQX327702:BRI327708 CAT327702:CBE327708 CKP327702:CLA327708 CUL327702:CUW327708 DEH327702:DES327708 DOD327702:DOO327708 DXZ327702:DYK327708 EHV327702:EIG327708 ERR327702:ESC327708 FBN327702:FBY327708 FLJ327702:FLU327708 FVF327702:FVQ327708 GFB327702:GFM327708 GOX327702:GPI327708 GYT327702:GZE327708 HIP327702:HJA327708 HSL327702:HSW327708 ICH327702:ICS327708 IMD327702:IMO327708 IVZ327702:IWK327708 JFV327702:JGG327708 JPR327702:JQC327708 JZN327702:JZY327708 KJJ327702:KJU327708 KTF327702:KTQ327708 LDB327702:LDM327708 LMX327702:LNI327708 LWT327702:LXE327708 MGP327702:MHA327708 MQL327702:MQW327708 NAH327702:NAS327708 NKD327702:NKO327708 NTZ327702:NUK327708 ODV327702:OEG327708 ONR327702:OOC327708 OXN327702:OXY327708 PHJ327702:PHU327708 PRF327702:PRQ327708 QBB327702:QBM327708 QKX327702:QLI327708 QUT327702:QVE327708 REP327702:RFA327708 ROL327702:ROW327708 RYH327702:RYS327708 SID327702:SIO327708 SRZ327702:SSK327708 TBV327702:TCG327708 TLR327702:TMC327708 TVN327702:TVY327708 UFJ327702:UFU327708 UPF327702:UPQ327708 UZB327702:UZM327708 VIX327702:VJI327708 VST327702:VTE327708 WCP327702:WDA327708 WML327702:WMW327708 WWH327702:WWS327708 JV393238:KG393244 TR393238:UC393244 ADN393238:ADY393244 ANJ393238:ANU393244 AXF393238:AXQ393244 BHB393238:BHM393244 BQX393238:BRI393244 CAT393238:CBE393244 CKP393238:CLA393244 CUL393238:CUW393244 DEH393238:DES393244 DOD393238:DOO393244 DXZ393238:DYK393244 EHV393238:EIG393244 ERR393238:ESC393244 FBN393238:FBY393244 FLJ393238:FLU393244 FVF393238:FVQ393244 GFB393238:GFM393244 GOX393238:GPI393244 GYT393238:GZE393244 HIP393238:HJA393244 HSL393238:HSW393244 ICH393238:ICS393244 IMD393238:IMO393244 IVZ393238:IWK393244 JFV393238:JGG393244 JPR393238:JQC393244 JZN393238:JZY393244 KJJ393238:KJU393244 KTF393238:KTQ393244 LDB393238:LDM393244 LMX393238:LNI393244 LWT393238:LXE393244 MGP393238:MHA393244 MQL393238:MQW393244 NAH393238:NAS393244 NKD393238:NKO393244 NTZ393238:NUK393244 ODV393238:OEG393244 ONR393238:OOC393244 OXN393238:OXY393244 PHJ393238:PHU393244 PRF393238:PRQ393244 QBB393238:QBM393244 QKX393238:QLI393244 QUT393238:QVE393244 REP393238:RFA393244 ROL393238:ROW393244 RYH393238:RYS393244 SID393238:SIO393244 SRZ393238:SSK393244 TBV393238:TCG393244 TLR393238:TMC393244 TVN393238:TVY393244 UFJ393238:UFU393244 UPF393238:UPQ393244 UZB393238:UZM393244 VIX393238:VJI393244 VST393238:VTE393244 WCP393238:WDA393244 WML393238:WMW393244 WWH393238:WWS393244 JV458774:KG458780 TR458774:UC458780 ADN458774:ADY458780 ANJ458774:ANU458780 AXF458774:AXQ458780 BHB458774:BHM458780 BQX458774:BRI458780 CAT458774:CBE458780 CKP458774:CLA458780 CUL458774:CUW458780 DEH458774:DES458780 DOD458774:DOO458780 DXZ458774:DYK458780 EHV458774:EIG458780 ERR458774:ESC458780 FBN458774:FBY458780 FLJ458774:FLU458780 FVF458774:FVQ458780 GFB458774:GFM458780 GOX458774:GPI458780 GYT458774:GZE458780 HIP458774:HJA458780 HSL458774:HSW458780 ICH458774:ICS458780 IMD458774:IMO458780 IVZ458774:IWK458780 JFV458774:JGG458780 JPR458774:JQC458780 JZN458774:JZY458780 KJJ458774:KJU458780 KTF458774:KTQ458780 LDB458774:LDM458780 LMX458774:LNI458780 LWT458774:LXE458780 MGP458774:MHA458780 MQL458774:MQW458780 NAH458774:NAS458780 NKD458774:NKO458780 NTZ458774:NUK458780 ODV458774:OEG458780 ONR458774:OOC458780 OXN458774:OXY458780 PHJ458774:PHU458780 PRF458774:PRQ458780 QBB458774:QBM458780 QKX458774:QLI458780 QUT458774:QVE458780 REP458774:RFA458780 ROL458774:ROW458780 RYH458774:RYS458780 SID458774:SIO458780 SRZ458774:SSK458780 TBV458774:TCG458780 TLR458774:TMC458780 TVN458774:TVY458780 UFJ458774:UFU458780 UPF458774:UPQ458780 UZB458774:UZM458780 VIX458774:VJI458780 VST458774:VTE458780 WCP458774:WDA458780 WML458774:WMW458780 WWH458774:WWS458780 JV524310:KG524316 TR524310:UC524316 ADN524310:ADY524316 ANJ524310:ANU524316 AXF524310:AXQ524316 BHB524310:BHM524316 BQX524310:BRI524316 CAT524310:CBE524316 CKP524310:CLA524316 CUL524310:CUW524316 DEH524310:DES524316 DOD524310:DOO524316 DXZ524310:DYK524316 EHV524310:EIG524316 ERR524310:ESC524316 FBN524310:FBY524316 FLJ524310:FLU524316 FVF524310:FVQ524316 GFB524310:GFM524316 GOX524310:GPI524316 GYT524310:GZE524316 HIP524310:HJA524316 HSL524310:HSW524316 ICH524310:ICS524316 IMD524310:IMO524316 IVZ524310:IWK524316 JFV524310:JGG524316 JPR524310:JQC524316 JZN524310:JZY524316 KJJ524310:KJU524316 KTF524310:KTQ524316 LDB524310:LDM524316 LMX524310:LNI524316 LWT524310:LXE524316 MGP524310:MHA524316 MQL524310:MQW524316 NAH524310:NAS524316 NKD524310:NKO524316 NTZ524310:NUK524316 ODV524310:OEG524316 ONR524310:OOC524316 OXN524310:OXY524316 PHJ524310:PHU524316 PRF524310:PRQ524316 QBB524310:QBM524316 QKX524310:QLI524316 QUT524310:QVE524316 REP524310:RFA524316 ROL524310:ROW524316 RYH524310:RYS524316 SID524310:SIO524316 SRZ524310:SSK524316 TBV524310:TCG524316 TLR524310:TMC524316 TVN524310:TVY524316 UFJ524310:UFU524316 UPF524310:UPQ524316 UZB524310:UZM524316 VIX524310:VJI524316 VST524310:VTE524316 WCP524310:WDA524316 WML524310:WMW524316 WWH524310:WWS524316 JV589846:KG589852 TR589846:UC589852 ADN589846:ADY589852 ANJ589846:ANU589852 AXF589846:AXQ589852 BHB589846:BHM589852 BQX589846:BRI589852 CAT589846:CBE589852 CKP589846:CLA589852 CUL589846:CUW589852 DEH589846:DES589852 DOD589846:DOO589852 DXZ589846:DYK589852 EHV589846:EIG589852 ERR589846:ESC589852 FBN589846:FBY589852 FLJ589846:FLU589852 FVF589846:FVQ589852 GFB589846:GFM589852 GOX589846:GPI589852 GYT589846:GZE589852 HIP589846:HJA589852 HSL589846:HSW589852 ICH589846:ICS589852 IMD589846:IMO589852 IVZ589846:IWK589852 JFV589846:JGG589852 JPR589846:JQC589852 JZN589846:JZY589852 KJJ589846:KJU589852 KTF589846:KTQ589852 LDB589846:LDM589852 LMX589846:LNI589852 LWT589846:LXE589852 MGP589846:MHA589852 MQL589846:MQW589852 NAH589846:NAS589852 NKD589846:NKO589852 NTZ589846:NUK589852 ODV589846:OEG589852 ONR589846:OOC589852 OXN589846:OXY589852 PHJ589846:PHU589852 PRF589846:PRQ589852 QBB589846:QBM589852 QKX589846:QLI589852 QUT589846:QVE589852 REP589846:RFA589852 ROL589846:ROW589852 RYH589846:RYS589852 SID589846:SIO589852 SRZ589846:SSK589852 TBV589846:TCG589852 TLR589846:TMC589852 TVN589846:TVY589852 UFJ589846:UFU589852 UPF589846:UPQ589852 UZB589846:UZM589852 VIX589846:VJI589852 VST589846:VTE589852 WCP589846:WDA589852 WML589846:WMW589852 WWH589846:WWS589852 JV655382:KG655388 TR655382:UC655388 ADN655382:ADY655388 ANJ655382:ANU655388 AXF655382:AXQ655388 BHB655382:BHM655388 BQX655382:BRI655388 CAT655382:CBE655388 CKP655382:CLA655388 CUL655382:CUW655388 DEH655382:DES655388 DOD655382:DOO655388 DXZ655382:DYK655388 EHV655382:EIG655388 ERR655382:ESC655388 FBN655382:FBY655388 FLJ655382:FLU655388 FVF655382:FVQ655388 GFB655382:GFM655388 GOX655382:GPI655388 GYT655382:GZE655388 HIP655382:HJA655388 HSL655382:HSW655388 ICH655382:ICS655388 IMD655382:IMO655388 IVZ655382:IWK655388 JFV655382:JGG655388 JPR655382:JQC655388 JZN655382:JZY655388 KJJ655382:KJU655388 KTF655382:KTQ655388 LDB655382:LDM655388 LMX655382:LNI655388 LWT655382:LXE655388 MGP655382:MHA655388 MQL655382:MQW655388 NAH655382:NAS655388 NKD655382:NKO655388 NTZ655382:NUK655388 ODV655382:OEG655388 ONR655382:OOC655388 OXN655382:OXY655388 PHJ655382:PHU655388 PRF655382:PRQ655388 QBB655382:QBM655388 QKX655382:QLI655388 QUT655382:QVE655388 REP655382:RFA655388 ROL655382:ROW655388 RYH655382:RYS655388 SID655382:SIO655388 SRZ655382:SSK655388 TBV655382:TCG655388 TLR655382:TMC655388 TVN655382:TVY655388 UFJ655382:UFU655388 UPF655382:UPQ655388 UZB655382:UZM655388 VIX655382:VJI655388 VST655382:VTE655388 WCP655382:WDA655388 WML655382:WMW655388 WWH655382:WWS655388 JV720918:KG720924 TR720918:UC720924 ADN720918:ADY720924 ANJ720918:ANU720924 AXF720918:AXQ720924 BHB720918:BHM720924 BQX720918:BRI720924 CAT720918:CBE720924 CKP720918:CLA720924 CUL720918:CUW720924 DEH720918:DES720924 DOD720918:DOO720924 DXZ720918:DYK720924 EHV720918:EIG720924 ERR720918:ESC720924 FBN720918:FBY720924 FLJ720918:FLU720924 FVF720918:FVQ720924 GFB720918:GFM720924 GOX720918:GPI720924 GYT720918:GZE720924 HIP720918:HJA720924 HSL720918:HSW720924 ICH720918:ICS720924 IMD720918:IMO720924 IVZ720918:IWK720924 JFV720918:JGG720924 JPR720918:JQC720924 JZN720918:JZY720924 KJJ720918:KJU720924 KTF720918:KTQ720924 LDB720918:LDM720924 LMX720918:LNI720924 LWT720918:LXE720924 MGP720918:MHA720924 MQL720918:MQW720924 NAH720918:NAS720924 NKD720918:NKO720924 NTZ720918:NUK720924 ODV720918:OEG720924 ONR720918:OOC720924 OXN720918:OXY720924 PHJ720918:PHU720924 PRF720918:PRQ720924 QBB720918:QBM720924 QKX720918:QLI720924 QUT720918:QVE720924 REP720918:RFA720924 ROL720918:ROW720924 RYH720918:RYS720924 SID720918:SIO720924 SRZ720918:SSK720924 TBV720918:TCG720924 TLR720918:TMC720924 TVN720918:TVY720924 UFJ720918:UFU720924 UPF720918:UPQ720924 UZB720918:UZM720924 VIX720918:VJI720924 VST720918:VTE720924 WCP720918:WDA720924 WML720918:WMW720924 WWH720918:WWS720924 JV786454:KG786460 TR786454:UC786460 ADN786454:ADY786460 ANJ786454:ANU786460 AXF786454:AXQ786460 BHB786454:BHM786460 BQX786454:BRI786460 CAT786454:CBE786460 CKP786454:CLA786460 CUL786454:CUW786460 DEH786454:DES786460 DOD786454:DOO786460 DXZ786454:DYK786460 EHV786454:EIG786460 ERR786454:ESC786460 FBN786454:FBY786460 FLJ786454:FLU786460 FVF786454:FVQ786460 GFB786454:GFM786460 GOX786454:GPI786460 GYT786454:GZE786460 HIP786454:HJA786460 HSL786454:HSW786460 ICH786454:ICS786460 IMD786454:IMO786460 IVZ786454:IWK786460 JFV786454:JGG786460 JPR786454:JQC786460 JZN786454:JZY786460 KJJ786454:KJU786460 KTF786454:KTQ786460 LDB786454:LDM786460 LMX786454:LNI786460 LWT786454:LXE786460 MGP786454:MHA786460 MQL786454:MQW786460 NAH786454:NAS786460 NKD786454:NKO786460 NTZ786454:NUK786460 ODV786454:OEG786460 ONR786454:OOC786460 OXN786454:OXY786460 PHJ786454:PHU786460 PRF786454:PRQ786460 QBB786454:QBM786460 QKX786454:QLI786460 QUT786454:QVE786460 REP786454:RFA786460 ROL786454:ROW786460 RYH786454:RYS786460 SID786454:SIO786460 SRZ786454:SSK786460 TBV786454:TCG786460 TLR786454:TMC786460 TVN786454:TVY786460 UFJ786454:UFU786460 UPF786454:UPQ786460 UZB786454:UZM786460 VIX786454:VJI786460 VST786454:VTE786460 WCP786454:WDA786460 WML786454:WMW786460 WWH786454:WWS786460 JV851990:KG851996 TR851990:UC851996 ADN851990:ADY851996 ANJ851990:ANU851996 AXF851990:AXQ851996 BHB851990:BHM851996 BQX851990:BRI851996 CAT851990:CBE851996 CKP851990:CLA851996 CUL851990:CUW851996 DEH851990:DES851996 DOD851990:DOO851996 DXZ851990:DYK851996 EHV851990:EIG851996 ERR851990:ESC851996 FBN851990:FBY851996 FLJ851990:FLU851996 FVF851990:FVQ851996 GFB851990:GFM851996 GOX851990:GPI851996 GYT851990:GZE851996 HIP851990:HJA851996 HSL851990:HSW851996 ICH851990:ICS851996 IMD851990:IMO851996 IVZ851990:IWK851996 JFV851990:JGG851996 JPR851990:JQC851996 JZN851990:JZY851996 KJJ851990:KJU851996 KTF851990:KTQ851996 LDB851990:LDM851996 LMX851990:LNI851996 LWT851990:LXE851996 MGP851990:MHA851996 MQL851990:MQW851996 NAH851990:NAS851996 NKD851990:NKO851996 NTZ851990:NUK851996 ODV851990:OEG851996 ONR851990:OOC851996 OXN851990:OXY851996 PHJ851990:PHU851996 PRF851990:PRQ851996 QBB851990:QBM851996 QKX851990:QLI851996 QUT851990:QVE851996 REP851990:RFA851996 ROL851990:ROW851996 RYH851990:RYS851996 SID851990:SIO851996 SRZ851990:SSK851996 TBV851990:TCG851996 TLR851990:TMC851996 TVN851990:TVY851996 UFJ851990:UFU851996 UPF851990:UPQ851996 UZB851990:UZM851996 VIX851990:VJI851996 VST851990:VTE851996 WCP851990:WDA851996 WML851990:WMW851996 WWH851990:WWS851996 JV917526:KG917532 TR917526:UC917532 ADN917526:ADY917532 ANJ917526:ANU917532 AXF917526:AXQ917532 BHB917526:BHM917532 BQX917526:BRI917532 CAT917526:CBE917532 CKP917526:CLA917532 CUL917526:CUW917532 DEH917526:DES917532 DOD917526:DOO917532 DXZ917526:DYK917532 EHV917526:EIG917532 ERR917526:ESC917532 FBN917526:FBY917532 FLJ917526:FLU917532 FVF917526:FVQ917532 GFB917526:GFM917532 GOX917526:GPI917532 GYT917526:GZE917532 HIP917526:HJA917532 HSL917526:HSW917532 ICH917526:ICS917532 IMD917526:IMO917532 IVZ917526:IWK917532 JFV917526:JGG917532 JPR917526:JQC917532 JZN917526:JZY917532 KJJ917526:KJU917532 KTF917526:KTQ917532 LDB917526:LDM917532 LMX917526:LNI917532 LWT917526:LXE917532 MGP917526:MHA917532 MQL917526:MQW917532 NAH917526:NAS917532 NKD917526:NKO917532 NTZ917526:NUK917532 ODV917526:OEG917532 ONR917526:OOC917532 OXN917526:OXY917532 PHJ917526:PHU917532 PRF917526:PRQ917532 QBB917526:QBM917532 QKX917526:QLI917532 QUT917526:QVE917532 REP917526:RFA917532 ROL917526:ROW917532 RYH917526:RYS917532 SID917526:SIO917532 SRZ917526:SSK917532 TBV917526:TCG917532 TLR917526:TMC917532 TVN917526:TVY917532 UFJ917526:UFU917532 UPF917526:UPQ917532 UZB917526:UZM917532 VIX917526:VJI917532 VST917526:VTE917532 WCP917526:WDA917532 WML917526:WMW917532 WWH917526:WWS917532 JV983062:KG983068 TR983062:UC983068 ADN983062:ADY983068 ANJ983062:ANU983068 AXF983062:AXQ983068 BHB983062:BHM983068 BQX983062:BRI983068 CAT983062:CBE983068 CKP983062:CLA983068 CUL983062:CUW983068 DEH983062:DES983068 DOD983062:DOO983068 DXZ983062:DYK983068 EHV983062:EIG983068 ERR983062:ESC983068 FBN983062:FBY983068 FLJ983062:FLU983068 FVF983062:FVQ983068 GFB983062:GFM983068 GOX983062:GPI983068 GYT983062:GZE983068 HIP983062:HJA983068 HSL983062:HSW983068 ICH983062:ICS983068 IMD983062:IMO983068 IVZ983062:IWK983068 JFV983062:JGG983068 JPR983062:JQC983068 JZN983062:JZY983068 KJJ983062:KJU983068 KTF983062:KTQ983068 LDB983062:LDM983068 LMX983062:LNI983068 LWT983062:LXE983068 MGP983062:MHA983068 MQL983062:MQW983068 NAH983062:NAS983068 NKD983062:NKO983068 NTZ983062:NUK983068 ODV983062:OEG983068 ONR983062:OOC983068 OXN983062:OXY983068 PHJ983062:PHU983068 PRF983062:PRQ983068 QBB983062:QBM983068 QKX983062:QLI983068 QUT983062:QVE983068 REP983062:RFA983068 ROL983062:ROW983068 RYH983062:RYS983068 SID983062:SIO983068 SRZ983062:SSK983068 TBV983062:TCG983068 TLR983062:TMC983068 TVN983062:TVY983068 UFJ983062:UFU983068 UPF983062:UPQ983068 UZB983062:UZM983068 VIX983062:VJI983068 VST983062:VTE983068 WCP983062:WDA983068 WML983062:WMW983068 ANJ26:ANU28 ADN26:ADY28 TR26:UC28 JV26:KG28 WWH26:WWS28 WML26:WMW28 WCP26:WDA28 VST26:VTE28 VIX26:VJI28 UZB26:UZM28 UPF26:UPQ28 UFJ26:UFU28 TVN26:TVY28 TLR26:TMC28 TBV26:TCG28 SRZ26:SSK28 SID26:SIO28 RYH26:RYS28 ROL26:ROW28 REP26:RFA28 QUT26:QVE28 QKX26:QLI28 QBB26:QBM28 PRF26:PRQ28 PHJ26:PHU28 OXN26:OXY28 ONR26:OOC28 ODV26:OEG28 NTZ26:NUK28 NKD26:NKO28 NAH26:NAS28 MQL26:MQW28 MGP26:MHA28 LWT26:LXE28 LMX26:LNI28 LDB26:LDM28 KTF26:KTQ28 KJJ26:KJU28 JZN26:JZY28 JPR26:JQC28 JFV26:JGG28 IVZ26:IWK28 IMD26:IMO28 ICH26:ICS28 HSL26:HSW28 HIP26:HJA28 GYT26:GZE28 GOX26:GPI28 GFB26:GFM28 FVF26:FVQ28 FLJ26:FLU28 FBN26:FBY28 ERR26:ESC28 EHV26:EIG28 DXZ26:DYK28 DOD26:DOO28 DEH26:DES28 CUL26:CUW28 CKP26:CLA28 CAT26:CBE28 BQX26:BRI28 BHB26:BHM28 AXF26:AXQ28 L27:AK28 L131094:AK131100 L196630:AK196636 L262166:AK262172 L327702:AK327708 L393238:AK393244 L458774:AK458780 L524310:AK524316 L589846:AK589852 L655382:AK655388 L720918:AK720924 L786454:AK786460 L851990:AK851996 L917526:AK917532 L983062:AK983068 L65558:AK65564 L26:AJ26"/>
    <dataValidation allowBlank="1" promptTitle="checkPeriodRange" sqref="Q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Q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Q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Q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Q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Q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Q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Q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Q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Q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Q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Q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Q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Q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Q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Q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X983061 X65557 X131093 X196629 X262165 X327701 X393237 X458773 X524309 X589845 X655381 X720917 X786453 X851989 X917525 X25 AE983061 AE65557 AE131093 AE196629 AE262165 AE327701 AE393237 AE458773 AE524309 AE589845 AE655381 AE720917 AE786453 AE851989 AE917525 AE25"/>
    <dataValidation allowBlank="1" showInputMessage="1" showErrorMessage="1" prompt="Для выбора выполните двойной щелчок левой клавиши мыши по соответствующей ячейке." sqref="S65556 KC65556 TY65556 ADU65556 ANQ65556 AXM65556 BHI65556 BRE65556 CBA65556 CKW65556 CUS65556 DEO65556 DOK65556 DYG65556 EIC65556 ERY65556 FBU65556 FLQ65556 FVM65556 GFI65556 GPE65556 GZA65556 HIW65556 HSS65556 ICO65556 IMK65556 IWG65556 JGC65556 JPY65556 JZU65556 KJQ65556 KTM65556 LDI65556 LNE65556 LXA65556 MGW65556 MQS65556 NAO65556 NKK65556 NUG65556 OEC65556 ONY65556 OXU65556 PHQ65556 PRM65556 QBI65556 QLE65556 QVA65556 REW65556 ROS65556 RYO65556 SIK65556 SSG65556 TCC65556 TLY65556 TVU65556 UFQ65556 UPM65556 UZI65556 VJE65556 VTA65556 WCW65556 WMS65556 WWO65556 S131092 KC131092 TY131092 ADU131092 ANQ131092 AXM131092 BHI131092 BRE131092 CBA131092 CKW131092 CUS131092 DEO131092 DOK131092 DYG131092 EIC131092 ERY131092 FBU131092 FLQ131092 FVM131092 GFI131092 GPE131092 GZA131092 HIW131092 HSS131092 ICO131092 IMK131092 IWG131092 JGC131092 JPY131092 JZU131092 KJQ131092 KTM131092 LDI131092 LNE131092 LXA131092 MGW131092 MQS131092 NAO131092 NKK131092 NUG131092 OEC131092 ONY131092 OXU131092 PHQ131092 PRM131092 QBI131092 QLE131092 QVA131092 REW131092 ROS131092 RYO131092 SIK131092 SSG131092 TCC131092 TLY131092 TVU131092 UFQ131092 UPM131092 UZI131092 VJE131092 VTA131092 WCW131092 WMS131092 WWO131092 S196628 KC196628 TY196628 ADU196628 ANQ196628 AXM196628 BHI196628 BRE196628 CBA196628 CKW196628 CUS196628 DEO196628 DOK196628 DYG196628 EIC196628 ERY196628 FBU196628 FLQ196628 FVM196628 GFI196628 GPE196628 GZA196628 HIW196628 HSS196628 ICO196628 IMK196628 IWG196628 JGC196628 JPY196628 JZU196628 KJQ196628 KTM196628 LDI196628 LNE196628 LXA196628 MGW196628 MQS196628 NAO196628 NKK196628 NUG196628 OEC196628 ONY196628 OXU196628 PHQ196628 PRM196628 QBI196628 QLE196628 QVA196628 REW196628 ROS196628 RYO196628 SIK196628 SSG196628 TCC196628 TLY196628 TVU196628 UFQ196628 UPM196628 UZI196628 VJE196628 VTA196628 WCW196628 WMS196628 WWO196628 S262164 KC262164 TY262164 ADU262164 ANQ262164 AXM262164 BHI262164 BRE262164 CBA262164 CKW262164 CUS262164 DEO262164 DOK262164 DYG262164 EIC262164 ERY262164 FBU262164 FLQ262164 FVM262164 GFI262164 GPE262164 GZA262164 HIW262164 HSS262164 ICO262164 IMK262164 IWG262164 JGC262164 JPY262164 JZU262164 KJQ262164 KTM262164 LDI262164 LNE262164 LXA262164 MGW262164 MQS262164 NAO262164 NKK262164 NUG262164 OEC262164 ONY262164 OXU262164 PHQ262164 PRM262164 QBI262164 QLE262164 QVA262164 REW262164 ROS262164 RYO262164 SIK262164 SSG262164 TCC262164 TLY262164 TVU262164 UFQ262164 UPM262164 UZI262164 VJE262164 VTA262164 WCW262164 WMS262164 WWO262164 S327700 KC327700 TY327700 ADU327700 ANQ327700 AXM327700 BHI327700 BRE327700 CBA327700 CKW327700 CUS327700 DEO327700 DOK327700 DYG327700 EIC327700 ERY327700 FBU327700 FLQ327700 FVM327700 GFI327700 GPE327700 GZA327700 HIW327700 HSS327700 ICO327700 IMK327700 IWG327700 JGC327700 JPY327700 JZU327700 KJQ327700 KTM327700 LDI327700 LNE327700 LXA327700 MGW327700 MQS327700 NAO327700 NKK327700 NUG327700 OEC327700 ONY327700 OXU327700 PHQ327700 PRM327700 QBI327700 QLE327700 QVA327700 REW327700 ROS327700 RYO327700 SIK327700 SSG327700 TCC327700 TLY327700 TVU327700 UFQ327700 UPM327700 UZI327700 VJE327700 VTA327700 WCW327700 WMS327700 WWO327700 S393236 KC393236 TY393236 ADU393236 ANQ393236 AXM393236 BHI393236 BRE393236 CBA393236 CKW393236 CUS393236 DEO393236 DOK393236 DYG393236 EIC393236 ERY393236 FBU393236 FLQ393236 FVM393236 GFI393236 GPE393236 GZA393236 HIW393236 HSS393236 ICO393236 IMK393236 IWG393236 JGC393236 JPY393236 JZU393236 KJQ393236 KTM393236 LDI393236 LNE393236 LXA393236 MGW393236 MQS393236 NAO393236 NKK393236 NUG393236 OEC393236 ONY393236 OXU393236 PHQ393236 PRM393236 QBI393236 QLE393236 QVA393236 REW393236 ROS393236 RYO393236 SIK393236 SSG393236 TCC393236 TLY393236 TVU393236 UFQ393236 UPM393236 UZI393236 VJE393236 VTA393236 WCW393236 WMS393236 WWO393236 S458772 KC458772 TY458772 ADU458772 ANQ458772 AXM458772 BHI458772 BRE458772 CBA458772 CKW458772 CUS458772 DEO458772 DOK458772 DYG458772 EIC458772 ERY458772 FBU458772 FLQ458772 FVM458772 GFI458772 GPE458772 GZA458772 HIW458772 HSS458772 ICO458772 IMK458772 IWG458772 JGC458772 JPY458772 JZU458772 KJQ458772 KTM458772 LDI458772 LNE458772 LXA458772 MGW458772 MQS458772 NAO458772 NKK458772 NUG458772 OEC458772 ONY458772 OXU458772 PHQ458772 PRM458772 QBI458772 QLE458772 QVA458772 REW458772 ROS458772 RYO458772 SIK458772 SSG458772 TCC458772 TLY458772 TVU458772 UFQ458772 UPM458772 UZI458772 VJE458772 VTA458772 WCW458772 WMS458772 WWO458772 S524308 KC524308 TY524308 ADU524308 ANQ524308 AXM524308 BHI524308 BRE524308 CBA524308 CKW524308 CUS524308 DEO524308 DOK524308 DYG524308 EIC524308 ERY524308 FBU524308 FLQ524308 FVM524308 GFI524308 GPE524308 GZA524308 HIW524308 HSS524308 ICO524308 IMK524308 IWG524308 JGC524308 JPY524308 JZU524308 KJQ524308 KTM524308 LDI524308 LNE524308 LXA524308 MGW524308 MQS524308 NAO524308 NKK524308 NUG524308 OEC524308 ONY524308 OXU524308 PHQ524308 PRM524308 QBI524308 QLE524308 QVA524308 REW524308 ROS524308 RYO524308 SIK524308 SSG524308 TCC524308 TLY524308 TVU524308 UFQ524308 UPM524308 UZI524308 VJE524308 VTA524308 WCW524308 WMS524308 WWO524308 S589844 KC589844 TY589844 ADU589844 ANQ589844 AXM589844 BHI589844 BRE589844 CBA589844 CKW589844 CUS589844 DEO589844 DOK589844 DYG589844 EIC589844 ERY589844 FBU589844 FLQ589844 FVM589844 GFI589844 GPE589844 GZA589844 HIW589844 HSS589844 ICO589844 IMK589844 IWG589844 JGC589844 JPY589844 JZU589844 KJQ589844 KTM589844 LDI589844 LNE589844 LXA589844 MGW589844 MQS589844 NAO589844 NKK589844 NUG589844 OEC589844 ONY589844 OXU589844 PHQ589844 PRM589844 QBI589844 QLE589844 QVA589844 REW589844 ROS589844 RYO589844 SIK589844 SSG589844 TCC589844 TLY589844 TVU589844 UFQ589844 UPM589844 UZI589844 VJE589844 VTA589844 WCW589844 WMS589844 WWO589844 S655380 KC655380 TY655380 ADU655380 ANQ655380 AXM655380 BHI655380 BRE655380 CBA655380 CKW655380 CUS655380 DEO655380 DOK655380 DYG655380 EIC655380 ERY655380 FBU655380 FLQ655380 FVM655380 GFI655380 GPE655380 GZA655380 HIW655380 HSS655380 ICO655380 IMK655380 IWG655380 JGC655380 JPY655380 JZU655380 KJQ655380 KTM655380 LDI655380 LNE655380 LXA655380 MGW655380 MQS655380 NAO655380 NKK655380 NUG655380 OEC655380 ONY655380 OXU655380 PHQ655380 PRM655380 QBI655380 QLE655380 QVA655380 REW655380 ROS655380 RYO655380 SIK655380 SSG655380 TCC655380 TLY655380 TVU655380 UFQ655380 UPM655380 UZI655380 VJE655380 VTA655380 WCW655380 WMS655380 WWO655380 S720916 KC720916 TY720916 ADU720916 ANQ720916 AXM720916 BHI720916 BRE720916 CBA720916 CKW720916 CUS720916 DEO720916 DOK720916 DYG720916 EIC720916 ERY720916 FBU720916 FLQ720916 FVM720916 GFI720916 GPE720916 GZA720916 HIW720916 HSS720916 ICO720916 IMK720916 IWG720916 JGC720916 JPY720916 JZU720916 KJQ720916 KTM720916 LDI720916 LNE720916 LXA720916 MGW720916 MQS720916 NAO720916 NKK720916 NUG720916 OEC720916 ONY720916 OXU720916 PHQ720916 PRM720916 QBI720916 QLE720916 QVA720916 REW720916 ROS720916 RYO720916 SIK720916 SSG720916 TCC720916 TLY720916 TVU720916 UFQ720916 UPM720916 UZI720916 VJE720916 VTA720916 WCW720916 WMS720916 WWO720916 S786452 KC786452 TY786452 ADU786452 ANQ786452 AXM786452 BHI786452 BRE786452 CBA786452 CKW786452 CUS786452 DEO786452 DOK786452 DYG786452 EIC786452 ERY786452 FBU786452 FLQ786452 FVM786452 GFI786452 GPE786452 GZA786452 HIW786452 HSS786452 ICO786452 IMK786452 IWG786452 JGC786452 JPY786452 JZU786452 KJQ786452 KTM786452 LDI786452 LNE786452 LXA786452 MGW786452 MQS786452 NAO786452 NKK786452 NUG786452 OEC786452 ONY786452 OXU786452 PHQ786452 PRM786452 QBI786452 QLE786452 QVA786452 REW786452 ROS786452 RYO786452 SIK786452 SSG786452 TCC786452 TLY786452 TVU786452 UFQ786452 UPM786452 UZI786452 VJE786452 VTA786452 WCW786452 WMS786452 WWO786452 S851988 KC851988 TY851988 ADU851988 ANQ851988 AXM851988 BHI851988 BRE851988 CBA851988 CKW851988 CUS851988 DEO851988 DOK851988 DYG851988 EIC851988 ERY851988 FBU851988 FLQ851988 FVM851988 GFI851988 GPE851988 GZA851988 HIW851988 HSS851988 ICO851988 IMK851988 IWG851988 JGC851988 JPY851988 JZU851988 KJQ851988 KTM851988 LDI851988 LNE851988 LXA851988 MGW851988 MQS851988 NAO851988 NKK851988 NUG851988 OEC851988 ONY851988 OXU851988 PHQ851988 PRM851988 QBI851988 QLE851988 QVA851988 REW851988 ROS851988 RYO851988 SIK851988 SSG851988 TCC851988 TLY851988 TVU851988 UFQ851988 UPM851988 UZI851988 VJE851988 VTA851988 WCW851988 WMS851988 WWO851988 S917524 KC917524 TY917524 ADU917524 ANQ917524 AXM917524 BHI917524 BRE917524 CBA917524 CKW917524 CUS917524 DEO917524 DOK917524 DYG917524 EIC917524 ERY917524 FBU917524 FLQ917524 FVM917524 GFI917524 GPE917524 GZA917524 HIW917524 HSS917524 ICO917524 IMK917524 IWG917524 JGC917524 JPY917524 JZU917524 KJQ917524 KTM917524 LDI917524 LNE917524 LXA917524 MGW917524 MQS917524 NAO917524 NKK917524 NUG917524 OEC917524 ONY917524 OXU917524 PHQ917524 PRM917524 QBI917524 QLE917524 QVA917524 REW917524 ROS917524 RYO917524 SIK917524 SSG917524 TCC917524 TLY917524 TVU917524 UFQ917524 UPM917524 UZI917524 VJE917524 VTA917524 WCW917524 WMS917524 WWO917524 S983060 KC983060 TY983060 ADU983060 ANQ983060 AXM983060 BHI983060 BRE983060 CBA983060 CKW983060 CUS983060 DEO983060 DOK983060 DYG983060 EIC983060 ERY983060 FBU983060 FLQ983060 FVM983060 GFI983060 GPE983060 GZA983060 HIW983060 HSS983060 ICO983060 IMK983060 IWG983060 JGC983060 JPY983060 JZU983060 KJQ983060 KTM983060 LDI983060 LNE983060 LXA983060 MGW983060 MQS983060 NAO983060 NKK983060 NUG983060 OEC983060 ONY983060 OXU983060 PHQ983060 PRM983060 QBI983060 QLE983060 QVA983060 REW983060 ROS983060 RYO983060 SIK983060 SSG983060 TCC983060 TLY983060 TVU983060 UFQ983060 UPM983060 UZI983060 VJE983060 VTA983060 WCW983060 WMS983060 WWO983060 U524308 U589844 KE65556 UA65556 ADW65556 ANS65556 AXO65556 BHK65556 BRG65556 CBC65556 CKY65556 CUU65556 DEQ65556 DOM65556 DYI65556 EIE65556 ESA65556 FBW65556 FLS65556 FVO65556 GFK65556 GPG65556 GZC65556 HIY65556 HSU65556 ICQ65556 IMM65556 IWI65556 JGE65556 JQA65556 JZW65556 KJS65556 KTO65556 LDK65556 LNG65556 LXC65556 MGY65556 MQU65556 NAQ65556 NKM65556 NUI65556 OEE65556 OOA65556 OXW65556 PHS65556 PRO65556 QBK65556 QLG65556 QVC65556 REY65556 ROU65556 RYQ65556 SIM65556 SSI65556 TCE65556 TMA65556 TVW65556 UFS65556 UPO65556 UZK65556 VJG65556 VTC65556 WCY65556 WMU65556 WWQ65556 U655380 KE131092 UA131092 ADW131092 ANS131092 AXO131092 BHK131092 BRG131092 CBC131092 CKY131092 CUU131092 DEQ131092 DOM131092 DYI131092 EIE131092 ESA131092 FBW131092 FLS131092 FVO131092 GFK131092 GPG131092 GZC131092 HIY131092 HSU131092 ICQ131092 IMM131092 IWI131092 JGE131092 JQA131092 JZW131092 KJS131092 KTO131092 LDK131092 LNG131092 LXC131092 MGY131092 MQU131092 NAQ131092 NKM131092 NUI131092 OEE131092 OOA131092 OXW131092 PHS131092 PRO131092 QBK131092 QLG131092 QVC131092 REY131092 ROU131092 RYQ131092 SIM131092 SSI131092 TCE131092 TMA131092 TVW131092 UFS131092 UPO131092 UZK131092 VJG131092 VTC131092 WCY131092 WMU131092 WWQ131092 U720916 KE196628 UA196628 ADW196628 ANS196628 AXO196628 BHK196628 BRG196628 CBC196628 CKY196628 CUU196628 DEQ196628 DOM196628 DYI196628 EIE196628 ESA196628 FBW196628 FLS196628 FVO196628 GFK196628 GPG196628 GZC196628 HIY196628 HSU196628 ICQ196628 IMM196628 IWI196628 JGE196628 JQA196628 JZW196628 KJS196628 KTO196628 LDK196628 LNG196628 LXC196628 MGY196628 MQU196628 NAQ196628 NKM196628 NUI196628 OEE196628 OOA196628 OXW196628 PHS196628 PRO196628 QBK196628 QLG196628 QVC196628 REY196628 ROU196628 RYQ196628 SIM196628 SSI196628 TCE196628 TMA196628 TVW196628 UFS196628 UPO196628 UZK196628 VJG196628 VTC196628 WCY196628 WMU196628 WWQ196628 U786452 KE262164 UA262164 ADW262164 ANS262164 AXO262164 BHK262164 BRG262164 CBC262164 CKY262164 CUU262164 DEQ262164 DOM262164 DYI262164 EIE262164 ESA262164 FBW262164 FLS262164 FVO262164 GFK262164 GPG262164 GZC262164 HIY262164 HSU262164 ICQ262164 IMM262164 IWI262164 JGE262164 JQA262164 JZW262164 KJS262164 KTO262164 LDK262164 LNG262164 LXC262164 MGY262164 MQU262164 NAQ262164 NKM262164 NUI262164 OEE262164 OOA262164 OXW262164 PHS262164 PRO262164 QBK262164 QLG262164 QVC262164 REY262164 ROU262164 RYQ262164 SIM262164 SSI262164 TCE262164 TMA262164 TVW262164 UFS262164 UPO262164 UZK262164 VJG262164 VTC262164 WCY262164 WMU262164 WWQ262164 U851988 KE327700 UA327700 ADW327700 ANS327700 AXO327700 BHK327700 BRG327700 CBC327700 CKY327700 CUU327700 DEQ327700 DOM327700 DYI327700 EIE327700 ESA327700 FBW327700 FLS327700 FVO327700 GFK327700 GPG327700 GZC327700 HIY327700 HSU327700 ICQ327700 IMM327700 IWI327700 JGE327700 JQA327700 JZW327700 KJS327700 KTO327700 LDK327700 LNG327700 LXC327700 MGY327700 MQU327700 NAQ327700 NKM327700 NUI327700 OEE327700 OOA327700 OXW327700 PHS327700 PRO327700 QBK327700 QLG327700 QVC327700 REY327700 ROU327700 RYQ327700 SIM327700 SSI327700 TCE327700 TMA327700 TVW327700 UFS327700 UPO327700 UZK327700 VJG327700 VTC327700 WCY327700 WMU327700 WWQ327700 U917524 KE393236 UA393236 ADW393236 ANS393236 AXO393236 BHK393236 BRG393236 CBC393236 CKY393236 CUU393236 DEQ393236 DOM393236 DYI393236 EIE393236 ESA393236 FBW393236 FLS393236 FVO393236 GFK393236 GPG393236 GZC393236 HIY393236 HSU393236 ICQ393236 IMM393236 IWI393236 JGE393236 JQA393236 JZW393236 KJS393236 KTO393236 LDK393236 LNG393236 LXC393236 MGY393236 MQU393236 NAQ393236 NKM393236 NUI393236 OEE393236 OOA393236 OXW393236 PHS393236 PRO393236 QBK393236 QLG393236 QVC393236 REY393236 ROU393236 RYQ393236 SIM393236 SSI393236 TCE393236 TMA393236 TVW393236 UFS393236 UPO393236 UZK393236 VJG393236 VTC393236 WCY393236 WMU393236 WWQ393236 U983060 KE458772 UA458772 ADW458772 ANS458772 AXO458772 BHK458772 BRG458772 CBC458772 CKY458772 CUU458772 DEQ458772 DOM458772 DYI458772 EIE458772 ESA458772 FBW458772 FLS458772 FVO458772 GFK458772 GPG458772 GZC458772 HIY458772 HSU458772 ICQ458772 IMM458772 IWI458772 JGE458772 JQA458772 JZW458772 KJS458772 KTO458772 LDK458772 LNG458772 LXC458772 MGY458772 MQU458772 NAQ458772 NKM458772 NUI458772 OEE458772 OOA458772 OXW458772 PHS458772 PRO458772 QBK458772 QLG458772 QVC458772 REY458772 ROU458772 RYQ458772 SIM458772 SSI458772 TCE458772 TMA458772 TVW458772 UFS458772 UPO458772 UZK458772 VJG458772 VTC458772 WCY458772 WMU458772 WWQ458772 U65556 KE524308 UA524308 ADW524308 ANS524308 AXO524308 BHK524308 BRG524308 CBC524308 CKY524308 CUU524308 DEQ524308 DOM524308 DYI524308 EIE524308 ESA524308 FBW524308 FLS524308 FVO524308 GFK524308 GPG524308 GZC524308 HIY524308 HSU524308 ICQ524308 IMM524308 IWI524308 JGE524308 JQA524308 JZW524308 KJS524308 KTO524308 LDK524308 LNG524308 LXC524308 MGY524308 MQU524308 NAQ524308 NKM524308 NUI524308 OEE524308 OOA524308 OXW524308 PHS524308 PRO524308 QBK524308 QLG524308 QVC524308 REY524308 ROU524308 RYQ524308 SIM524308 SSI524308 TCE524308 TMA524308 TVW524308 UFS524308 UPO524308 UZK524308 VJG524308 VTC524308 WCY524308 WMU524308 WWQ524308 U131092 KE589844 UA589844 ADW589844 ANS589844 AXO589844 BHK589844 BRG589844 CBC589844 CKY589844 CUU589844 DEQ589844 DOM589844 DYI589844 EIE589844 ESA589844 FBW589844 FLS589844 FVO589844 GFK589844 GPG589844 GZC589844 HIY589844 HSU589844 ICQ589844 IMM589844 IWI589844 JGE589844 JQA589844 JZW589844 KJS589844 KTO589844 LDK589844 LNG589844 LXC589844 MGY589844 MQU589844 NAQ589844 NKM589844 NUI589844 OEE589844 OOA589844 OXW589844 PHS589844 PRO589844 QBK589844 QLG589844 QVC589844 REY589844 ROU589844 RYQ589844 SIM589844 SSI589844 TCE589844 TMA589844 TVW589844 UFS589844 UPO589844 UZK589844 VJG589844 VTC589844 WCY589844 WMU589844 WWQ589844 U196628 KE655380 UA655380 ADW655380 ANS655380 AXO655380 BHK655380 BRG655380 CBC655380 CKY655380 CUU655380 DEQ655380 DOM655380 DYI655380 EIE655380 ESA655380 FBW655380 FLS655380 FVO655380 GFK655380 GPG655380 GZC655380 HIY655380 HSU655380 ICQ655380 IMM655380 IWI655380 JGE655380 JQA655380 JZW655380 KJS655380 KTO655380 LDK655380 LNG655380 LXC655380 MGY655380 MQU655380 NAQ655380 NKM655380 NUI655380 OEE655380 OOA655380 OXW655380 PHS655380 PRO655380 QBK655380 QLG655380 QVC655380 REY655380 ROU655380 RYQ655380 SIM655380 SSI655380 TCE655380 TMA655380 TVW655380 UFS655380 UPO655380 UZK655380 VJG655380 VTC655380 WCY655380 WMU655380 WWQ655380 U262164 KE720916 UA720916 ADW720916 ANS720916 AXO720916 BHK720916 BRG720916 CBC720916 CKY720916 CUU720916 DEQ720916 DOM720916 DYI720916 EIE720916 ESA720916 FBW720916 FLS720916 FVO720916 GFK720916 GPG720916 GZC720916 HIY720916 HSU720916 ICQ720916 IMM720916 IWI720916 JGE720916 JQA720916 JZW720916 KJS720916 KTO720916 LDK720916 LNG720916 LXC720916 MGY720916 MQU720916 NAQ720916 NKM720916 NUI720916 OEE720916 OOA720916 OXW720916 PHS720916 PRO720916 QBK720916 QLG720916 QVC720916 REY720916 ROU720916 RYQ720916 SIM720916 SSI720916 TCE720916 TMA720916 TVW720916 UFS720916 UPO720916 UZK720916 VJG720916 VTC720916 WCY720916 WMU720916 WWQ720916 WMU24 KE786452 UA786452 ADW786452 ANS786452 AXO786452 BHK786452 BRG786452 CBC786452 CKY786452 CUU786452 DEQ786452 DOM786452 DYI786452 EIE786452 ESA786452 FBW786452 FLS786452 FVO786452 GFK786452 GPG786452 GZC786452 HIY786452 HSU786452 ICQ786452 IMM786452 IWI786452 JGE786452 JQA786452 JZW786452 KJS786452 KTO786452 LDK786452 LNG786452 LXC786452 MGY786452 MQU786452 NAQ786452 NKM786452 NUI786452 OEE786452 OOA786452 OXW786452 PHS786452 PRO786452 QBK786452 QLG786452 QVC786452 REY786452 ROU786452 RYQ786452 SIM786452 SSI786452 TCE786452 TMA786452 TVW786452 UFS786452 UPO786452 UZK786452 VJG786452 VTC786452 WCY786452 WMU786452 WWQ786452 U24 KE851988 UA851988 ADW851988 ANS851988 AXO851988 BHK851988 BRG851988 CBC851988 CKY851988 CUU851988 DEQ851988 DOM851988 DYI851988 EIE851988 ESA851988 FBW851988 FLS851988 FVO851988 GFK851988 GPG851988 GZC851988 HIY851988 HSU851988 ICQ851988 IMM851988 IWI851988 JGE851988 JQA851988 JZW851988 KJS851988 KTO851988 LDK851988 LNG851988 LXC851988 MGY851988 MQU851988 NAQ851988 NKM851988 NUI851988 OEE851988 OOA851988 OXW851988 PHS851988 PRO851988 QBK851988 QLG851988 QVC851988 REY851988 ROU851988 RYQ851988 SIM851988 SSI851988 TCE851988 TMA851988 TVW851988 UFS851988 UPO851988 UZK851988 VJG851988 VTC851988 WCY851988 WMU851988 WWQ851988 KE917524 UA917524 ADW917524 ANS917524 AXO917524 BHK917524 BRG917524 CBC917524 CKY917524 CUU917524 DEQ917524 DOM917524 DYI917524 EIE917524 ESA917524 FBW917524 FLS917524 FVO917524 GFK917524 GPG917524 GZC917524 HIY917524 HSU917524 ICQ917524 IMM917524 IWI917524 JGE917524 JQA917524 JZW917524 KJS917524 KTO917524 LDK917524 LNG917524 LXC917524 MGY917524 MQU917524 NAQ917524 NKM917524 NUI917524 OEE917524 OOA917524 OXW917524 PHS917524 PRO917524 QBK917524 QLG917524 QVC917524 REY917524 ROU917524 RYQ917524 SIM917524 SSI917524 TCE917524 TMA917524 TVW917524 UFS917524 UPO917524 UZK917524 VJG917524 VTC917524 WCY917524 WMU917524 WWQ917524 WWQ983060 KE983060 UA983060 ADW983060 ANS983060 AXO983060 BHK983060 BRG983060 CBC983060 CKY983060 CUU983060 DEQ983060 DOM983060 DYI983060 EIE983060 ESA983060 FBW983060 FLS983060 FVO983060 GFK983060 GPG983060 GZC983060 HIY983060 HSU983060 ICQ983060 IMM983060 IWI983060 JGE983060 JQA983060 JZW983060 KJS983060 KTO983060 LDK983060 LNG983060 LXC983060 MGY983060 MQU983060 NAQ983060 NKM983060 NUI983060 OEE983060 OOA983060 OXW983060 PHS983060 PRO983060 QBK983060 QLG983060 QVC983060 REY983060 ROU983060 RYQ983060 SIM983060 SSI983060 TCE983060 TMA983060 TVW983060 UFS983060 UPO983060 UZK983060 VJG983060 VTC983060 WCY983060 WMU983060 WCY24 VTC24 VJG24 UZK24 UPO24 UFS24 TVW24 TMA24 TCE24 SSI24 SIM24 RYQ24 ROU24 REY24 QVC24 QLG24 QBK24 PRO24 PHS24 OXW24 OOA24 OEE24 NUI24 NKM24 NAQ24 MQU24 MGY24 LXC24 LNG24 LDK24 KTO24 KJS24 JZW24 JQA24 JGE24 IWI24 IMM24 ICQ24 HSU24 HIY24 GZC24 GPG24 GFK24 FVO24 FLS24 FBW24 ESA24 EIE24 DYI24 DOM24 DEQ24 CUU24 CKY24 CBC24 BRG24 BHK24 AXO24 ANS24 ADW24 UA24 TY24 KE24 WWO24 WMS24 WCW24 VTA24 VJE24 UZI24 UPM24 UFQ24 TVU24 TLY24 TCC24 SSG24 SIK24 RYO24 ROS24 REW24 QVA24 QLE24 QBI24 PRM24 PHQ24 OXU24 ONY24 OEC24 NUG24 NKK24 NAO24 MQS24 MGW24 LXA24 LNE24 LDI24 KTM24 KJQ24 JZU24 JPY24 JGC24 IWG24 IMK24 ICO24 HSS24 HIW24 GZA24 GPE24 GFI24 FVM24 FLQ24 FBU24 ERY24 EIC24 DYG24 DOK24 DEO24 CUS24 CKW24 CBA24 BRE24 BHI24 AXM24 ANQ24 ADU24 KC24 U327700 S24 U393236 WWQ24 U458772 Z65556 Z131092 Z196628 Z262164 Z327700 Z393236 Z458772 Z524308 Z589844 Z655380 Z720916 Z786452 Z851988 Z917524 Z983060 AB589844 AB655380 AB720916 AB786452 AB851988 AB917524 AB983060 AB65556 AB131092 AB196628 AB262164 AB393236 AB327700 AB458772 AB24 Z24 AB524308 AG65556 AG131092 AG196628 AG262164 AG327700 AG393236 AG458772 AG524308 AG589844 AG655380 AG720916 AG786452 AG851988 AG917524 AG983060 AI524308 AI589844 AI655380 AI720916 AI786452 AI851988 AI917524 AI983060 AI65556 AI131092 AI196628 AI262164 AI393236 AI327700 AI458772 AI24 AG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B65556 TX65556 ADT65556 ANP65556 AXL65556 BHH65556 BRD65556 CAZ65556 CKV65556 CUR65556 DEN65556 DOJ65556 DYF65556 EIB65556 ERX65556 FBT65556 FLP65556 FVL65556 GFH65556 GPD65556 GYZ65556 HIV65556 HSR65556 ICN65556 IMJ65556 IWF65556 JGB65556 JPX65556 JZT65556 KJP65556 KTL65556 LDH65556 LND65556 LWZ65556 MGV65556 MQR65556 NAN65556 NKJ65556 NUF65556 OEB65556 ONX65556 OXT65556 PHP65556 PRL65556 QBH65556 QLD65556 QUZ65556 REV65556 ROR65556 RYN65556 SIJ65556 SSF65556 TCB65556 TLX65556 TVT65556 UFP65556 UPL65556 UZH65556 VJD65556 VSZ65556 WCV65556 WMR65556 WWN65556 R131092 KB131092 TX131092 ADT131092 ANP131092 AXL131092 BHH131092 BRD131092 CAZ131092 CKV131092 CUR131092 DEN131092 DOJ131092 DYF131092 EIB131092 ERX131092 FBT131092 FLP131092 FVL131092 GFH131092 GPD131092 GYZ131092 HIV131092 HSR131092 ICN131092 IMJ131092 IWF131092 JGB131092 JPX131092 JZT131092 KJP131092 KTL131092 LDH131092 LND131092 LWZ131092 MGV131092 MQR131092 NAN131092 NKJ131092 NUF131092 OEB131092 ONX131092 OXT131092 PHP131092 PRL131092 QBH131092 QLD131092 QUZ131092 REV131092 ROR131092 RYN131092 SIJ131092 SSF131092 TCB131092 TLX131092 TVT131092 UFP131092 UPL131092 UZH131092 VJD131092 VSZ131092 WCV131092 WMR131092 WWN131092 R196628 KB196628 TX196628 ADT196628 ANP196628 AXL196628 BHH196628 BRD196628 CAZ196628 CKV196628 CUR196628 DEN196628 DOJ196628 DYF196628 EIB196628 ERX196628 FBT196628 FLP196628 FVL196628 GFH196628 GPD196628 GYZ196628 HIV196628 HSR196628 ICN196628 IMJ196628 IWF196628 JGB196628 JPX196628 JZT196628 KJP196628 KTL196628 LDH196628 LND196628 LWZ196628 MGV196628 MQR196628 NAN196628 NKJ196628 NUF196628 OEB196628 ONX196628 OXT196628 PHP196628 PRL196628 QBH196628 QLD196628 QUZ196628 REV196628 ROR196628 RYN196628 SIJ196628 SSF196628 TCB196628 TLX196628 TVT196628 UFP196628 UPL196628 UZH196628 VJD196628 VSZ196628 WCV196628 WMR196628 WWN196628 R262164 KB262164 TX262164 ADT262164 ANP262164 AXL262164 BHH262164 BRD262164 CAZ262164 CKV262164 CUR262164 DEN262164 DOJ262164 DYF262164 EIB262164 ERX262164 FBT262164 FLP262164 FVL262164 GFH262164 GPD262164 GYZ262164 HIV262164 HSR262164 ICN262164 IMJ262164 IWF262164 JGB262164 JPX262164 JZT262164 KJP262164 KTL262164 LDH262164 LND262164 LWZ262164 MGV262164 MQR262164 NAN262164 NKJ262164 NUF262164 OEB262164 ONX262164 OXT262164 PHP262164 PRL262164 QBH262164 QLD262164 QUZ262164 REV262164 ROR262164 RYN262164 SIJ262164 SSF262164 TCB262164 TLX262164 TVT262164 UFP262164 UPL262164 UZH262164 VJD262164 VSZ262164 WCV262164 WMR262164 WWN262164 R327700 KB327700 TX327700 ADT327700 ANP327700 AXL327700 BHH327700 BRD327700 CAZ327700 CKV327700 CUR327700 DEN327700 DOJ327700 DYF327700 EIB327700 ERX327700 FBT327700 FLP327700 FVL327700 GFH327700 GPD327700 GYZ327700 HIV327700 HSR327700 ICN327700 IMJ327700 IWF327700 JGB327700 JPX327700 JZT327700 KJP327700 KTL327700 LDH327700 LND327700 LWZ327700 MGV327700 MQR327700 NAN327700 NKJ327700 NUF327700 OEB327700 ONX327700 OXT327700 PHP327700 PRL327700 QBH327700 QLD327700 QUZ327700 REV327700 ROR327700 RYN327700 SIJ327700 SSF327700 TCB327700 TLX327700 TVT327700 UFP327700 UPL327700 UZH327700 VJD327700 VSZ327700 WCV327700 WMR327700 WWN327700 R393236 KB393236 TX393236 ADT393236 ANP393236 AXL393236 BHH393236 BRD393236 CAZ393236 CKV393236 CUR393236 DEN393236 DOJ393236 DYF393236 EIB393236 ERX393236 FBT393236 FLP393236 FVL393236 GFH393236 GPD393236 GYZ393236 HIV393236 HSR393236 ICN393236 IMJ393236 IWF393236 JGB393236 JPX393236 JZT393236 KJP393236 KTL393236 LDH393236 LND393236 LWZ393236 MGV393236 MQR393236 NAN393236 NKJ393236 NUF393236 OEB393236 ONX393236 OXT393236 PHP393236 PRL393236 QBH393236 QLD393236 QUZ393236 REV393236 ROR393236 RYN393236 SIJ393236 SSF393236 TCB393236 TLX393236 TVT393236 UFP393236 UPL393236 UZH393236 VJD393236 VSZ393236 WCV393236 WMR393236 WWN393236 R458772 KB458772 TX458772 ADT458772 ANP458772 AXL458772 BHH458772 BRD458772 CAZ458772 CKV458772 CUR458772 DEN458772 DOJ458772 DYF458772 EIB458772 ERX458772 FBT458772 FLP458772 FVL458772 GFH458772 GPD458772 GYZ458772 HIV458772 HSR458772 ICN458772 IMJ458772 IWF458772 JGB458772 JPX458772 JZT458772 KJP458772 KTL458772 LDH458772 LND458772 LWZ458772 MGV458772 MQR458772 NAN458772 NKJ458772 NUF458772 OEB458772 ONX458772 OXT458772 PHP458772 PRL458772 QBH458772 QLD458772 QUZ458772 REV458772 ROR458772 RYN458772 SIJ458772 SSF458772 TCB458772 TLX458772 TVT458772 UFP458772 UPL458772 UZH458772 VJD458772 VSZ458772 WCV458772 WMR458772 WWN458772 R524308 KB524308 TX524308 ADT524308 ANP524308 AXL524308 BHH524308 BRD524308 CAZ524308 CKV524308 CUR524308 DEN524308 DOJ524308 DYF524308 EIB524308 ERX524308 FBT524308 FLP524308 FVL524308 GFH524308 GPD524308 GYZ524308 HIV524308 HSR524308 ICN524308 IMJ524308 IWF524308 JGB524308 JPX524308 JZT524308 KJP524308 KTL524308 LDH524308 LND524308 LWZ524308 MGV524308 MQR524308 NAN524308 NKJ524308 NUF524308 OEB524308 ONX524308 OXT524308 PHP524308 PRL524308 QBH524308 QLD524308 QUZ524308 REV524308 ROR524308 RYN524308 SIJ524308 SSF524308 TCB524308 TLX524308 TVT524308 UFP524308 UPL524308 UZH524308 VJD524308 VSZ524308 WCV524308 WMR524308 WWN524308 R589844 KB589844 TX589844 ADT589844 ANP589844 AXL589844 BHH589844 BRD589844 CAZ589844 CKV589844 CUR589844 DEN589844 DOJ589844 DYF589844 EIB589844 ERX589844 FBT589844 FLP589844 FVL589844 GFH589844 GPD589844 GYZ589844 HIV589844 HSR589844 ICN589844 IMJ589844 IWF589844 JGB589844 JPX589844 JZT589844 KJP589844 KTL589844 LDH589844 LND589844 LWZ589844 MGV589844 MQR589844 NAN589844 NKJ589844 NUF589844 OEB589844 ONX589844 OXT589844 PHP589844 PRL589844 QBH589844 QLD589844 QUZ589844 REV589844 ROR589844 RYN589844 SIJ589844 SSF589844 TCB589844 TLX589844 TVT589844 UFP589844 UPL589844 UZH589844 VJD589844 VSZ589844 WCV589844 WMR589844 WWN589844 R655380 KB655380 TX655380 ADT655380 ANP655380 AXL655380 BHH655380 BRD655380 CAZ655380 CKV655380 CUR655380 DEN655380 DOJ655380 DYF655380 EIB655380 ERX655380 FBT655380 FLP655380 FVL655380 GFH655380 GPD655380 GYZ655380 HIV655380 HSR655380 ICN655380 IMJ655380 IWF655380 JGB655380 JPX655380 JZT655380 KJP655380 KTL655380 LDH655380 LND655380 LWZ655380 MGV655380 MQR655380 NAN655380 NKJ655380 NUF655380 OEB655380 ONX655380 OXT655380 PHP655380 PRL655380 QBH655380 QLD655380 QUZ655380 REV655380 ROR655380 RYN655380 SIJ655380 SSF655380 TCB655380 TLX655380 TVT655380 UFP655380 UPL655380 UZH655380 VJD655380 VSZ655380 WCV655380 WMR655380 WWN655380 R720916 KB720916 TX720916 ADT720916 ANP720916 AXL720916 BHH720916 BRD720916 CAZ720916 CKV720916 CUR720916 DEN720916 DOJ720916 DYF720916 EIB720916 ERX720916 FBT720916 FLP720916 FVL720916 GFH720916 GPD720916 GYZ720916 HIV720916 HSR720916 ICN720916 IMJ720916 IWF720916 JGB720916 JPX720916 JZT720916 KJP720916 KTL720916 LDH720916 LND720916 LWZ720916 MGV720916 MQR720916 NAN720916 NKJ720916 NUF720916 OEB720916 ONX720916 OXT720916 PHP720916 PRL720916 QBH720916 QLD720916 QUZ720916 REV720916 ROR720916 RYN720916 SIJ720916 SSF720916 TCB720916 TLX720916 TVT720916 UFP720916 UPL720916 UZH720916 VJD720916 VSZ720916 WCV720916 WMR720916 WWN720916 R786452 KB786452 TX786452 ADT786452 ANP786452 AXL786452 BHH786452 BRD786452 CAZ786452 CKV786452 CUR786452 DEN786452 DOJ786452 DYF786452 EIB786452 ERX786452 FBT786452 FLP786452 FVL786452 GFH786452 GPD786452 GYZ786452 HIV786452 HSR786452 ICN786452 IMJ786452 IWF786452 JGB786452 JPX786452 JZT786452 KJP786452 KTL786452 LDH786452 LND786452 LWZ786452 MGV786452 MQR786452 NAN786452 NKJ786452 NUF786452 OEB786452 ONX786452 OXT786452 PHP786452 PRL786452 QBH786452 QLD786452 QUZ786452 REV786452 ROR786452 RYN786452 SIJ786452 SSF786452 TCB786452 TLX786452 TVT786452 UFP786452 UPL786452 UZH786452 VJD786452 VSZ786452 WCV786452 WMR786452 WWN786452 R851988 KB851988 TX851988 ADT851988 ANP851988 AXL851988 BHH851988 BRD851988 CAZ851988 CKV851988 CUR851988 DEN851988 DOJ851988 DYF851988 EIB851988 ERX851988 FBT851988 FLP851988 FVL851988 GFH851988 GPD851988 GYZ851988 HIV851988 HSR851988 ICN851988 IMJ851988 IWF851988 JGB851988 JPX851988 JZT851988 KJP851988 KTL851988 LDH851988 LND851988 LWZ851988 MGV851988 MQR851988 NAN851988 NKJ851988 NUF851988 OEB851988 ONX851988 OXT851988 PHP851988 PRL851988 QBH851988 QLD851988 QUZ851988 REV851988 ROR851988 RYN851988 SIJ851988 SSF851988 TCB851988 TLX851988 TVT851988 UFP851988 UPL851988 UZH851988 VJD851988 VSZ851988 WCV851988 WMR851988 WWN851988 R917524 KB917524 TX917524 ADT917524 ANP917524 AXL917524 BHH917524 BRD917524 CAZ917524 CKV917524 CUR917524 DEN917524 DOJ917524 DYF917524 EIB917524 ERX917524 FBT917524 FLP917524 FVL917524 GFH917524 GPD917524 GYZ917524 HIV917524 HSR917524 ICN917524 IMJ917524 IWF917524 JGB917524 JPX917524 JZT917524 KJP917524 KTL917524 LDH917524 LND917524 LWZ917524 MGV917524 MQR917524 NAN917524 NKJ917524 NUF917524 OEB917524 ONX917524 OXT917524 PHP917524 PRL917524 QBH917524 QLD917524 QUZ917524 REV917524 ROR917524 RYN917524 SIJ917524 SSF917524 TCB917524 TLX917524 TVT917524 UFP917524 UPL917524 UZH917524 VJD917524 VSZ917524 WCV917524 WMR917524 WWN917524 R983060 KB983060 TX983060 ADT983060 ANP983060 AXL983060 BHH983060 BRD983060 CAZ983060 CKV983060 CUR983060 DEN983060 DOJ983060 DYF983060 EIB983060 ERX983060 FBT983060 FLP983060 FVL983060 GFH983060 GPD983060 GYZ983060 HIV983060 HSR983060 ICN983060 IMJ983060 IWF983060 JGB983060 JPX983060 JZT983060 KJP983060 KTL983060 LDH983060 LND983060 LWZ983060 MGV983060 MQR983060 NAN983060 NKJ983060 NUF983060 OEB983060 ONX983060 OXT983060 PHP983060 PRL983060 QBH983060 QLD983060 QUZ983060 REV983060 ROR983060 RYN983060 SIJ983060 SSF983060 TCB983060 TLX983060 TVT983060 UFP983060 UPL983060 UZH983060 VJD983060 VSZ983060 WCV983060 WMR983060 WWN983060 WWP983060 T65556 KD65556 TZ65556 ADV65556 ANR65556 AXN65556 BHJ65556 BRF65556 CBB65556 CKX65556 CUT65556 DEP65556 DOL65556 DYH65556 EID65556 ERZ65556 FBV65556 FLR65556 FVN65556 GFJ65556 GPF65556 GZB65556 HIX65556 HST65556 ICP65556 IML65556 IWH65556 JGD65556 JPZ65556 JZV65556 KJR65556 KTN65556 LDJ65556 LNF65556 LXB65556 MGX65556 MQT65556 NAP65556 NKL65556 NUH65556 OED65556 ONZ65556 OXV65556 PHR65556 PRN65556 QBJ65556 QLF65556 QVB65556 REX65556 ROT65556 RYP65556 SIL65556 SSH65556 TCD65556 TLZ65556 TVV65556 UFR65556 UPN65556 UZJ65556 VJF65556 VTB65556 WCX65556 WMT65556 WWP65556 T131092 KD131092 TZ131092 ADV131092 ANR131092 AXN131092 BHJ131092 BRF131092 CBB131092 CKX131092 CUT131092 DEP131092 DOL131092 DYH131092 EID131092 ERZ131092 FBV131092 FLR131092 FVN131092 GFJ131092 GPF131092 GZB131092 HIX131092 HST131092 ICP131092 IML131092 IWH131092 JGD131092 JPZ131092 JZV131092 KJR131092 KTN131092 LDJ131092 LNF131092 LXB131092 MGX131092 MQT131092 NAP131092 NKL131092 NUH131092 OED131092 ONZ131092 OXV131092 PHR131092 PRN131092 QBJ131092 QLF131092 QVB131092 REX131092 ROT131092 RYP131092 SIL131092 SSH131092 TCD131092 TLZ131092 TVV131092 UFR131092 UPN131092 UZJ131092 VJF131092 VTB131092 WCX131092 WMT131092 WWP131092 T196628 KD196628 TZ196628 ADV196628 ANR196628 AXN196628 BHJ196628 BRF196628 CBB196628 CKX196628 CUT196628 DEP196628 DOL196628 DYH196628 EID196628 ERZ196628 FBV196628 FLR196628 FVN196628 GFJ196628 GPF196628 GZB196628 HIX196628 HST196628 ICP196628 IML196628 IWH196628 JGD196628 JPZ196628 JZV196628 KJR196628 KTN196628 LDJ196628 LNF196628 LXB196628 MGX196628 MQT196628 NAP196628 NKL196628 NUH196628 OED196628 ONZ196628 OXV196628 PHR196628 PRN196628 QBJ196628 QLF196628 QVB196628 REX196628 ROT196628 RYP196628 SIL196628 SSH196628 TCD196628 TLZ196628 TVV196628 UFR196628 UPN196628 UZJ196628 VJF196628 VTB196628 WCX196628 WMT196628 WWP196628 T262164 KD262164 TZ262164 ADV262164 ANR262164 AXN262164 BHJ262164 BRF262164 CBB262164 CKX262164 CUT262164 DEP262164 DOL262164 DYH262164 EID262164 ERZ262164 FBV262164 FLR262164 FVN262164 GFJ262164 GPF262164 GZB262164 HIX262164 HST262164 ICP262164 IML262164 IWH262164 JGD262164 JPZ262164 JZV262164 KJR262164 KTN262164 LDJ262164 LNF262164 LXB262164 MGX262164 MQT262164 NAP262164 NKL262164 NUH262164 OED262164 ONZ262164 OXV262164 PHR262164 PRN262164 QBJ262164 QLF262164 QVB262164 REX262164 ROT262164 RYP262164 SIL262164 SSH262164 TCD262164 TLZ262164 TVV262164 UFR262164 UPN262164 UZJ262164 VJF262164 VTB262164 WCX262164 WMT262164 WWP262164 T327700 KD327700 TZ327700 ADV327700 ANR327700 AXN327700 BHJ327700 BRF327700 CBB327700 CKX327700 CUT327700 DEP327700 DOL327700 DYH327700 EID327700 ERZ327700 FBV327700 FLR327700 FVN327700 GFJ327700 GPF327700 GZB327700 HIX327700 HST327700 ICP327700 IML327700 IWH327700 JGD327700 JPZ327700 JZV327700 KJR327700 KTN327700 LDJ327700 LNF327700 LXB327700 MGX327700 MQT327700 NAP327700 NKL327700 NUH327700 OED327700 ONZ327700 OXV327700 PHR327700 PRN327700 QBJ327700 QLF327700 QVB327700 REX327700 ROT327700 RYP327700 SIL327700 SSH327700 TCD327700 TLZ327700 TVV327700 UFR327700 UPN327700 UZJ327700 VJF327700 VTB327700 WCX327700 WMT327700 WWP327700 T393236 KD393236 TZ393236 ADV393236 ANR393236 AXN393236 BHJ393236 BRF393236 CBB393236 CKX393236 CUT393236 DEP393236 DOL393236 DYH393236 EID393236 ERZ393236 FBV393236 FLR393236 FVN393236 GFJ393236 GPF393236 GZB393236 HIX393236 HST393236 ICP393236 IML393236 IWH393236 JGD393236 JPZ393236 JZV393236 KJR393236 KTN393236 LDJ393236 LNF393236 LXB393236 MGX393236 MQT393236 NAP393236 NKL393236 NUH393236 OED393236 ONZ393236 OXV393236 PHR393236 PRN393236 QBJ393236 QLF393236 QVB393236 REX393236 ROT393236 RYP393236 SIL393236 SSH393236 TCD393236 TLZ393236 TVV393236 UFR393236 UPN393236 UZJ393236 VJF393236 VTB393236 WCX393236 WMT393236 WWP393236 T458772 KD458772 TZ458772 ADV458772 ANR458772 AXN458772 BHJ458772 BRF458772 CBB458772 CKX458772 CUT458772 DEP458772 DOL458772 DYH458772 EID458772 ERZ458772 FBV458772 FLR458772 FVN458772 GFJ458772 GPF458772 GZB458772 HIX458772 HST458772 ICP458772 IML458772 IWH458772 JGD458772 JPZ458772 JZV458772 KJR458772 KTN458772 LDJ458772 LNF458772 LXB458772 MGX458772 MQT458772 NAP458772 NKL458772 NUH458772 OED458772 ONZ458772 OXV458772 PHR458772 PRN458772 QBJ458772 QLF458772 QVB458772 REX458772 ROT458772 RYP458772 SIL458772 SSH458772 TCD458772 TLZ458772 TVV458772 UFR458772 UPN458772 UZJ458772 VJF458772 VTB458772 WCX458772 WMT458772 WWP458772 T524308 KD524308 TZ524308 ADV524308 ANR524308 AXN524308 BHJ524308 BRF524308 CBB524308 CKX524308 CUT524308 DEP524308 DOL524308 DYH524308 EID524308 ERZ524308 FBV524308 FLR524308 FVN524308 GFJ524308 GPF524308 GZB524308 HIX524308 HST524308 ICP524308 IML524308 IWH524308 JGD524308 JPZ524308 JZV524308 KJR524308 KTN524308 LDJ524308 LNF524308 LXB524308 MGX524308 MQT524308 NAP524308 NKL524308 NUH524308 OED524308 ONZ524308 OXV524308 PHR524308 PRN524308 QBJ524308 QLF524308 QVB524308 REX524308 ROT524308 RYP524308 SIL524308 SSH524308 TCD524308 TLZ524308 TVV524308 UFR524308 UPN524308 UZJ524308 VJF524308 VTB524308 WCX524308 WMT524308 WWP524308 T589844 KD589844 TZ589844 ADV589844 ANR589844 AXN589844 BHJ589844 BRF589844 CBB589844 CKX589844 CUT589844 DEP589844 DOL589844 DYH589844 EID589844 ERZ589844 FBV589844 FLR589844 FVN589844 GFJ589844 GPF589844 GZB589844 HIX589844 HST589844 ICP589844 IML589844 IWH589844 JGD589844 JPZ589844 JZV589844 KJR589844 KTN589844 LDJ589844 LNF589844 LXB589844 MGX589844 MQT589844 NAP589844 NKL589844 NUH589844 OED589844 ONZ589844 OXV589844 PHR589844 PRN589844 QBJ589844 QLF589844 QVB589844 REX589844 ROT589844 RYP589844 SIL589844 SSH589844 TCD589844 TLZ589844 TVV589844 UFR589844 UPN589844 UZJ589844 VJF589844 VTB589844 WCX589844 WMT589844 WWP589844 T655380 KD655380 TZ655380 ADV655380 ANR655380 AXN655380 BHJ655380 BRF655380 CBB655380 CKX655380 CUT655380 DEP655380 DOL655380 DYH655380 EID655380 ERZ655380 FBV655380 FLR655380 FVN655380 GFJ655380 GPF655380 GZB655380 HIX655380 HST655380 ICP655380 IML655380 IWH655380 JGD655380 JPZ655380 JZV655380 KJR655380 KTN655380 LDJ655380 LNF655380 LXB655380 MGX655380 MQT655380 NAP655380 NKL655380 NUH655380 OED655380 ONZ655380 OXV655380 PHR655380 PRN655380 QBJ655380 QLF655380 QVB655380 REX655380 ROT655380 RYP655380 SIL655380 SSH655380 TCD655380 TLZ655380 TVV655380 UFR655380 UPN655380 UZJ655380 VJF655380 VTB655380 WCX655380 WMT655380 WWP655380 T720916 KD720916 TZ720916 ADV720916 ANR720916 AXN720916 BHJ720916 BRF720916 CBB720916 CKX720916 CUT720916 DEP720916 DOL720916 DYH720916 EID720916 ERZ720916 FBV720916 FLR720916 FVN720916 GFJ720916 GPF720916 GZB720916 HIX720916 HST720916 ICP720916 IML720916 IWH720916 JGD720916 JPZ720916 JZV720916 KJR720916 KTN720916 LDJ720916 LNF720916 LXB720916 MGX720916 MQT720916 NAP720916 NKL720916 NUH720916 OED720916 ONZ720916 OXV720916 PHR720916 PRN720916 QBJ720916 QLF720916 QVB720916 REX720916 ROT720916 RYP720916 SIL720916 SSH720916 TCD720916 TLZ720916 TVV720916 UFR720916 UPN720916 UZJ720916 VJF720916 VTB720916 WCX720916 WMT720916 WWP720916 T786452 KD786452 TZ786452 ADV786452 ANR786452 AXN786452 BHJ786452 BRF786452 CBB786452 CKX786452 CUT786452 DEP786452 DOL786452 DYH786452 EID786452 ERZ786452 FBV786452 FLR786452 FVN786452 GFJ786452 GPF786452 GZB786452 HIX786452 HST786452 ICP786452 IML786452 IWH786452 JGD786452 JPZ786452 JZV786452 KJR786452 KTN786452 LDJ786452 LNF786452 LXB786452 MGX786452 MQT786452 NAP786452 NKL786452 NUH786452 OED786452 ONZ786452 OXV786452 PHR786452 PRN786452 QBJ786452 QLF786452 QVB786452 REX786452 ROT786452 RYP786452 SIL786452 SSH786452 TCD786452 TLZ786452 TVV786452 UFR786452 UPN786452 UZJ786452 VJF786452 VTB786452 WCX786452 WMT786452 WWP786452 T851988 KD851988 TZ851988 ADV851988 ANR851988 AXN851988 BHJ851988 BRF851988 CBB851988 CKX851988 CUT851988 DEP851988 DOL851988 DYH851988 EID851988 ERZ851988 FBV851988 FLR851988 FVN851988 GFJ851988 GPF851988 GZB851988 HIX851988 HST851988 ICP851988 IML851988 IWH851988 JGD851988 JPZ851988 JZV851988 KJR851988 KTN851988 LDJ851988 LNF851988 LXB851988 MGX851988 MQT851988 NAP851988 NKL851988 NUH851988 OED851988 ONZ851988 OXV851988 PHR851988 PRN851988 QBJ851988 QLF851988 QVB851988 REX851988 ROT851988 RYP851988 SIL851988 SSH851988 TCD851988 TLZ851988 TVV851988 UFR851988 UPN851988 UZJ851988 VJF851988 VTB851988 WCX851988 WMT851988 WWP851988 T917524 KD917524 TZ917524 ADV917524 ANR917524 AXN917524 BHJ917524 BRF917524 CBB917524 CKX917524 CUT917524 DEP917524 DOL917524 DYH917524 EID917524 ERZ917524 FBV917524 FLR917524 FVN917524 GFJ917524 GPF917524 GZB917524 HIX917524 HST917524 ICP917524 IML917524 IWH917524 JGD917524 JPZ917524 JZV917524 KJR917524 KTN917524 LDJ917524 LNF917524 LXB917524 MGX917524 MQT917524 NAP917524 NKL917524 NUH917524 OED917524 ONZ917524 OXV917524 PHR917524 PRN917524 QBJ917524 QLF917524 QVB917524 REX917524 ROT917524 RYP917524 SIL917524 SSH917524 TCD917524 TLZ917524 TVV917524 UFR917524 UPN917524 UZJ917524 VJF917524 VTB917524 WCX917524 WMT917524 WWP917524 T983060 KD983060 TZ983060 ADV983060 ANR983060 AXN983060 BHJ983060 BRF983060 CBB983060 CKX983060 CUT983060 DEP983060 DOL983060 DYH983060 EID983060 ERZ983060 FBV983060 FLR983060 FVN983060 GFJ983060 GPF983060 GZB983060 HIX983060 HST983060 ICP983060 IML983060 IWH983060 JGD983060 JPZ983060 JZV983060 KJR983060 KTN983060 LDJ983060 LNF983060 LXB983060 MGX983060 MQT983060 NAP983060 NKL983060 NUH983060 OED983060 ONZ983060 OXV983060 PHR983060 PRN983060 QBJ983060 QLF983060 QVB983060 REX983060 ROT983060 RYP983060 SIL983060 SSH983060 TCD983060 TLZ983060 TVV983060 UFR983060 UPN983060 UZJ983060 VJF983060 VTB983060 WCX983060 WMT983060 VTB24 VJF24 UZJ24 UPN24 UFR24 TVV24 TLZ24 TCD24 SSH24 SIL24 RYP24 ROT24 REX24 QVB24 QLF24 QBJ24 PRN24 PHR24 OXV24 ONZ24 OED24 NUH24 NKL24 NAP24 MQT24 MGX24 LXB24 LNF24 LDJ24 KTN24 KJR24 JZV24 JPZ24 JGD24 IWH24 IML24 ICP24 HST24 HIX24 GZB24 GPF24 GFJ24 FVN24 FLR24 FBV24 ERZ24 EID24 DYH24 DOL24 DEP24 CUT24 CKX24 CBB24 BRF24 BHJ24 AXN24 ANR24 ADV24 TZ24 KD24 WWP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R24 WMT24 WCX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dataValidation type="list" allowBlank="1" showInputMessage="1" showErrorMessage="1" errorTitle="Ошибка" error="Выберите значение из списка" sqref="WWI983060 M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M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M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M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M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M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M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M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M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M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M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M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M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M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M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M24 WWI24 WMM24 WCQ24">
      <formula1>kind_of_heat_transfer</formula1>
    </dataValidation>
    <dataValidation type="list" allowBlank="1" showInputMessage="1" errorTitle="Ошибка" error="Выберите значение из списка" prompt="Выберите значение из списка" sqref="JY23:KF23 TU23:UB23 ADQ23:ADX23 ANM23:ANT23 AXI23:AXP23 BHE23:BHL23 BRA23:BRH23 CAW23:CBD23 CKS23:CKZ23 CUO23:CUV23 DEK23:DER23 DOG23:DON23 DYC23:DYJ23 EHY23:EIF23 ERU23:ESB23 FBQ23:FBX23 FLM23:FLT23 FVI23:FVP23 GFE23:GFL23 GPA23:GPH23 GYW23:GZD23 HIS23:HIZ23 HSO23:HSV23 ICK23:ICR23 IMG23:IMN23 IWC23:IWJ23 JFY23:JGF23 JPU23:JQB23 JZQ23:JZX23 KJM23:KJT23 KTI23:KTP23 LDE23:LDL23 LNA23:LNH23 LWW23:LXD23 MGS23:MGZ23 MQO23:MQV23 NAK23:NAR23 NKG23:NKN23 NUC23:NUJ23 ODY23:OEF23 ONU23:OOB23 OXQ23:OXX23 PHM23:PHT23 PRI23:PRP23 QBE23:QBL23 QLA23:QLH23 QUW23:QVD23 RES23:REZ23 ROO23:ROV23 RYK23:RYR23 SIG23:SIN23 SSC23:SSJ23 TBY23:TCF23 TLU23:TMB23 TVQ23:TVX23 UFM23:UFT23 UPI23:UPP23 UZE23:UZL23 VJA23:VJH23 VSW23:VTD23 WCS23:WCZ23 WMO23:WMV23 WWK23:WWR23 JY65555:KF65555 TU65555:UB65555 ADQ65555:ADX65555 ANM65555:ANT65555 AXI65555:AXP65555 BHE65555:BHL65555 BRA65555:BRH65555 CAW65555:CBD65555 CKS65555:CKZ65555 CUO65555:CUV65555 DEK65555:DER65555 DOG65555:DON65555 DYC65555:DYJ65555 EHY65555:EIF65555 ERU65555:ESB65555 FBQ65555:FBX65555 FLM65555:FLT65555 FVI65555:FVP65555 GFE65555:GFL65555 GPA65555:GPH65555 GYW65555:GZD65555 HIS65555:HIZ65555 HSO65555:HSV65555 ICK65555:ICR65555 IMG65555:IMN65555 IWC65555:IWJ65555 JFY65555:JGF65555 JPU65555:JQB65555 JZQ65555:JZX65555 KJM65555:KJT65555 KTI65555:KTP65555 LDE65555:LDL65555 LNA65555:LNH65555 LWW65555:LXD65555 MGS65555:MGZ65555 MQO65555:MQV65555 NAK65555:NAR65555 NKG65555:NKN65555 NUC65555:NUJ65555 ODY65555:OEF65555 ONU65555:OOB65555 OXQ65555:OXX65555 PHM65555:PHT65555 PRI65555:PRP65555 QBE65555:QBL65555 QLA65555:QLH65555 QUW65555:QVD65555 RES65555:REZ65555 ROO65555:ROV65555 RYK65555:RYR65555 SIG65555:SIN65555 SSC65555:SSJ65555 TBY65555:TCF65555 TLU65555:TMB65555 TVQ65555:TVX65555 UFM65555:UFT65555 UPI65555:UPP65555 UZE65555:UZL65555 VJA65555:VJH65555 VSW65555:VTD65555 WCS65555:WCZ65555 WMO65555:WMV65555 WWK65555:WWR65555 JY131091:KF131091 TU131091:UB131091 ADQ131091:ADX131091 ANM131091:ANT131091 AXI131091:AXP131091 BHE131091:BHL131091 BRA131091:BRH131091 CAW131091:CBD131091 CKS131091:CKZ131091 CUO131091:CUV131091 DEK131091:DER131091 DOG131091:DON131091 DYC131091:DYJ131091 EHY131091:EIF131091 ERU131091:ESB131091 FBQ131091:FBX131091 FLM131091:FLT131091 FVI131091:FVP131091 GFE131091:GFL131091 GPA131091:GPH131091 GYW131091:GZD131091 HIS131091:HIZ131091 HSO131091:HSV131091 ICK131091:ICR131091 IMG131091:IMN131091 IWC131091:IWJ131091 JFY131091:JGF131091 JPU131091:JQB131091 JZQ131091:JZX131091 KJM131091:KJT131091 KTI131091:KTP131091 LDE131091:LDL131091 LNA131091:LNH131091 LWW131091:LXD131091 MGS131091:MGZ131091 MQO131091:MQV131091 NAK131091:NAR131091 NKG131091:NKN131091 NUC131091:NUJ131091 ODY131091:OEF131091 ONU131091:OOB131091 OXQ131091:OXX131091 PHM131091:PHT131091 PRI131091:PRP131091 QBE131091:QBL131091 QLA131091:QLH131091 QUW131091:QVD131091 RES131091:REZ131091 ROO131091:ROV131091 RYK131091:RYR131091 SIG131091:SIN131091 SSC131091:SSJ131091 TBY131091:TCF131091 TLU131091:TMB131091 TVQ131091:TVX131091 UFM131091:UFT131091 UPI131091:UPP131091 UZE131091:UZL131091 VJA131091:VJH131091 VSW131091:VTD131091 WCS131091:WCZ131091 WMO131091:WMV131091 WWK131091:WWR131091 JY196627:KF196627 TU196627:UB196627 ADQ196627:ADX196627 ANM196627:ANT196627 AXI196627:AXP196627 BHE196627:BHL196627 BRA196627:BRH196627 CAW196627:CBD196627 CKS196627:CKZ196627 CUO196627:CUV196627 DEK196627:DER196627 DOG196627:DON196627 DYC196627:DYJ196627 EHY196627:EIF196627 ERU196627:ESB196627 FBQ196627:FBX196627 FLM196627:FLT196627 FVI196627:FVP196627 GFE196627:GFL196627 GPA196627:GPH196627 GYW196627:GZD196627 HIS196627:HIZ196627 HSO196627:HSV196627 ICK196627:ICR196627 IMG196627:IMN196627 IWC196627:IWJ196627 JFY196627:JGF196627 JPU196627:JQB196627 JZQ196627:JZX196627 KJM196627:KJT196627 KTI196627:KTP196627 LDE196627:LDL196627 LNA196627:LNH196627 LWW196627:LXD196627 MGS196627:MGZ196627 MQO196627:MQV196627 NAK196627:NAR196627 NKG196627:NKN196627 NUC196627:NUJ196627 ODY196627:OEF196627 ONU196627:OOB196627 OXQ196627:OXX196627 PHM196627:PHT196627 PRI196627:PRP196627 QBE196627:QBL196627 QLA196627:QLH196627 QUW196627:QVD196627 RES196627:REZ196627 ROO196627:ROV196627 RYK196627:RYR196627 SIG196627:SIN196627 SSC196627:SSJ196627 TBY196627:TCF196627 TLU196627:TMB196627 TVQ196627:TVX196627 UFM196627:UFT196627 UPI196627:UPP196627 UZE196627:UZL196627 VJA196627:VJH196627 VSW196627:VTD196627 WCS196627:WCZ196627 WMO196627:WMV196627 WWK196627:WWR196627 JY262163:KF262163 TU262163:UB262163 ADQ262163:ADX262163 ANM262163:ANT262163 AXI262163:AXP262163 BHE262163:BHL262163 BRA262163:BRH262163 CAW262163:CBD262163 CKS262163:CKZ262163 CUO262163:CUV262163 DEK262163:DER262163 DOG262163:DON262163 DYC262163:DYJ262163 EHY262163:EIF262163 ERU262163:ESB262163 FBQ262163:FBX262163 FLM262163:FLT262163 FVI262163:FVP262163 GFE262163:GFL262163 GPA262163:GPH262163 GYW262163:GZD262163 HIS262163:HIZ262163 HSO262163:HSV262163 ICK262163:ICR262163 IMG262163:IMN262163 IWC262163:IWJ262163 JFY262163:JGF262163 JPU262163:JQB262163 JZQ262163:JZX262163 KJM262163:KJT262163 KTI262163:KTP262163 LDE262163:LDL262163 LNA262163:LNH262163 LWW262163:LXD262163 MGS262163:MGZ262163 MQO262163:MQV262163 NAK262163:NAR262163 NKG262163:NKN262163 NUC262163:NUJ262163 ODY262163:OEF262163 ONU262163:OOB262163 OXQ262163:OXX262163 PHM262163:PHT262163 PRI262163:PRP262163 QBE262163:QBL262163 QLA262163:QLH262163 QUW262163:QVD262163 RES262163:REZ262163 ROO262163:ROV262163 RYK262163:RYR262163 SIG262163:SIN262163 SSC262163:SSJ262163 TBY262163:TCF262163 TLU262163:TMB262163 TVQ262163:TVX262163 UFM262163:UFT262163 UPI262163:UPP262163 UZE262163:UZL262163 VJA262163:VJH262163 VSW262163:VTD262163 WCS262163:WCZ262163 WMO262163:WMV262163 WWK262163:WWR262163 JY327699:KF327699 TU327699:UB327699 ADQ327699:ADX327699 ANM327699:ANT327699 AXI327699:AXP327699 BHE327699:BHL327699 BRA327699:BRH327699 CAW327699:CBD327699 CKS327699:CKZ327699 CUO327699:CUV327699 DEK327699:DER327699 DOG327699:DON327699 DYC327699:DYJ327699 EHY327699:EIF327699 ERU327699:ESB327699 FBQ327699:FBX327699 FLM327699:FLT327699 FVI327699:FVP327699 GFE327699:GFL327699 GPA327699:GPH327699 GYW327699:GZD327699 HIS327699:HIZ327699 HSO327699:HSV327699 ICK327699:ICR327699 IMG327699:IMN327699 IWC327699:IWJ327699 JFY327699:JGF327699 JPU327699:JQB327699 JZQ327699:JZX327699 KJM327699:KJT327699 KTI327699:KTP327699 LDE327699:LDL327699 LNA327699:LNH327699 LWW327699:LXD327699 MGS327699:MGZ327699 MQO327699:MQV327699 NAK327699:NAR327699 NKG327699:NKN327699 NUC327699:NUJ327699 ODY327699:OEF327699 ONU327699:OOB327699 OXQ327699:OXX327699 PHM327699:PHT327699 PRI327699:PRP327699 QBE327699:QBL327699 QLA327699:QLH327699 QUW327699:QVD327699 RES327699:REZ327699 ROO327699:ROV327699 RYK327699:RYR327699 SIG327699:SIN327699 SSC327699:SSJ327699 TBY327699:TCF327699 TLU327699:TMB327699 TVQ327699:TVX327699 UFM327699:UFT327699 UPI327699:UPP327699 UZE327699:UZL327699 VJA327699:VJH327699 VSW327699:VTD327699 WCS327699:WCZ327699 WMO327699:WMV327699 WWK327699:WWR327699 JY393235:KF393235 TU393235:UB393235 ADQ393235:ADX393235 ANM393235:ANT393235 AXI393235:AXP393235 BHE393235:BHL393235 BRA393235:BRH393235 CAW393235:CBD393235 CKS393235:CKZ393235 CUO393235:CUV393235 DEK393235:DER393235 DOG393235:DON393235 DYC393235:DYJ393235 EHY393235:EIF393235 ERU393235:ESB393235 FBQ393235:FBX393235 FLM393235:FLT393235 FVI393235:FVP393235 GFE393235:GFL393235 GPA393235:GPH393235 GYW393235:GZD393235 HIS393235:HIZ393235 HSO393235:HSV393235 ICK393235:ICR393235 IMG393235:IMN393235 IWC393235:IWJ393235 JFY393235:JGF393235 JPU393235:JQB393235 JZQ393235:JZX393235 KJM393235:KJT393235 KTI393235:KTP393235 LDE393235:LDL393235 LNA393235:LNH393235 LWW393235:LXD393235 MGS393235:MGZ393235 MQO393235:MQV393235 NAK393235:NAR393235 NKG393235:NKN393235 NUC393235:NUJ393235 ODY393235:OEF393235 ONU393235:OOB393235 OXQ393235:OXX393235 PHM393235:PHT393235 PRI393235:PRP393235 QBE393235:QBL393235 QLA393235:QLH393235 QUW393235:QVD393235 RES393235:REZ393235 ROO393235:ROV393235 RYK393235:RYR393235 SIG393235:SIN393235 SSC393235:SSJ393235 TBY393235:TCF393235 TLU393235:TMB393235 TVQ393235:TVX393235 UFM393235:UFT393235 UPI393235:UPP393235 UZE393235:UZL393235 VJA393235:VJH393235 VSW393235:VTD393235 WCS393235:WCZ393235 WMO393235:WMV393235 WWK393235:WWR393235 JY458771:KF458771 TU458771:UB458771 ADQ458771:ADX458771 ANM458771:ANT458771 AXI458771:AXP458771 BHE458771:BHL458771 BRA458771:BRH458771 CAW458771:CBD458771 CKS458771:CKZ458771 CUO458771:CUV458771 DEK458771:DER458771 DOG458771:DON458771 DYC458771:DYJ458771 EHY458771:EIF458771 ERU458771:ESB458771 FBQ458771:FBX458771 FLM458771:FLT458771 FVI458771:FVP458771 GFE458771:GFL458771 GPA458771:GPH458771 GYW458771:GZD458771 HIS458771:HIZ458771 HSO458771:HSV458771 ICK458771:ICR458771 IMG458771:IMN458771 IWC458771:IWJ458771 JFY458771:JGF458771 JPU458771:JQB458771 JZQ458771:JZX458771 KJM458771:KJT458771 KTI458771:KTP458771 LDE458771:LDL458771 LNA458771:LNH458771 LWW458771:LXD458771 MGS458771:MGZ458771 MQO458771:MQV458771 NAK458771:NAR458771 NKG458771:NKN458771 NUC458771:NUJ458771 ODY458771:OEF458771 ONU458771:OOB458771 OXQ458771:OXX458771 PHM458771:PHT458771 PRI458771:PRP458771 QBE458771:QBL458771 QLA458771:QLH458771 QUW458771:QVD458771 RES458771:REZ458771 ROO458771:ROV458771 RYK458771:RYR458771 SIG458771:SIN458771 SSC458771:SSJ458771 TBY458771:TCF458771 TLU458771:TMB458771 TVQ458771:TVX458771 UFM458771:UFT458771 UPI458771:UPP458771 UZE458771:UZL458771 VJA458771:VJH458771 VSW458771:VTD458771 WCS458771:WCZ458771 WMO458771:WMV458771 WWK458771:WWR458771 JY524307:KF524307 TU524307:UB524307 ADQ524307:ADX524307 ANM524307:ANT524307 AXI524307:AXP524307 BHE524307:BHL524307 BRA524307:BRH524307 CAW524307:CBD524307 CKS524307:CKZ524307 CUO524307:CUV524307 DEK524307:DER524307 DOG524307:DON524307 DYC524307:DYJ524307 EHY524307:EIF524307 ERU524307:ESB524307 FBQ524307:FBX524307 FLM524307:FLT524307 FVI524307:FVP524307 GFE524307:GFL524307 GPA524307:GPH524307 GYW524307:GZD524307 HIS524307:HIZ524307 HSO524307:HSV524307 ICK524307:ICR524307 IMG524307:IMN524307 IWC524307:IWJ524307 JFY524307:JGF524307 JPU524307:JQB524307 JZQ524307:JZX524307 KJM524307:KJT524307 KTI524307:KTP524307 LDE524307:LDL524307 LNA524307:LNH524307 LWW524307:LXD524307 MGS524307:MGZ524307 MQO524307:MQV524307 NAK524307:NAR524307 NKG524307:NKN524307 NUC524307:NUJ524307 ODY524307:OEF524307 ONU524307:OOB524307 OXQ524307:OXX524307 PHM524307:PHT524307 PRI524307:PRP524307 QBE524307:QBL524307 QLA524307:QLH524307 QUW524307:QVD524307 RES524307:REZ524307 ROO524307:ROV524307 RYK524307:RYR524307 SIG524307:SIN524307 SSC524307:SSJ524307 TBY524307:TCF524307 TLU524307:TMB524307 TVQ524307:TVX524307 UFM524307:UFT524307 UPI524307:UPP524307 UZE524307:UZL524307 VJA524307:VJH524307 VSW524307:VTD524307 WCS524307:WCZ524307 WMO524307:WMV524307 WWK524307:WWR524307 JY589843:KF589843 TU589843:UB589843 ADQ589843:ADX589843 ANM589843:ANT589843 AXI589843:AXP589843 BHE589843:BHL589843 BRA589843:BRH589843 CAW589843:CBD589843 CKS589843:CKZ589843 CUO589843:CUV589843 DEK589843:DER589843 DOG589843:DON589843 DYC589843:DYJ589843 EHY589843:EIF589843 ERU589843:ESB589843 FBQ589843:FBX589843 FLM589843:FLT589843 FVI589843:FVP589843 GFE589843:GFL589843 GPA589843:GPH589843 GYW589843:GZD589843 HIS589843:HIZ589843 HSO589843:HSV589843 ICK589843:ICR589843 IMG589843:IMN589843 IWC589843:IWJ589843 JFY589843:JGF589843 JPU589843:JQB589843 JZQ589843:JZX589843 KJM589843:KJT589843 KTI589843:KTP589843 LDE589843:LDL589843 LNA589843:LNH589843 LWW589843:LXD589843 MGS589843:MGZ589843 MQO589843:MQV589843 NAK589843:NAR589843 NKG589843:NKN589843 NUC589843:NUJ589843 ODY589843:OEF589843 ONU589843:OOB589843 OXQ589843:OXX589843 PHM589843:PHT589843 PRI589843:PRP589843 QBE589843:QBL589843 QLA589843:QLH589843 QUW589843:QVD589843 RES589843:REZ589843 ROO589843:ROV589843 RYK589843:RYR589843 SIG589843:SIN589843 SSC589843:SSJ589843 TBY589843:TCF589843 TLU589843:TMB589843 TVQ589843:TVX589843 UFM589843:UFT589843 UPI589843:UPP589843 UZE589843:UZL589843 VJA589843:VJH589843 VSW589843:VTD589843 WCS589843:WCZ589843 WMO589843:WMV589843 WWK589843:WWR589843 JY655379:KF655379 TU655379:UB655379 ADQ655379:ADX655379 ANM655379:ANT655379 AXI655379:AXP655379 BHE655379:BHL655379 BRA655379:BRH655379 CAW655379:CBD655379 CKS655379:CKZ655379 CUO655379:CUV655379 DEK655379:DER655379 DOG655379:DON655379 DYC655379:DYJ655379 EHY655379:EIF655379 ERU655379:ESB655379 FBQ655379:FBX655379 FLM655379:FLT655379 FVI655379:FVP655379 GFE655379:GFL655379 GPA655379:GPH655379 GYW655379:GZD655379 HIS655379:HIZ655379 HSO655379:HSV655379 ICK655379:ICR655379 IMG655379:IMN655379 IWC655379:IWJ655379 JFY655379:JGF655379 JPU655379:JQB655379 JZQ655379:JZX655379 KJM655379:KJT655379 KTI655379:KTP655379 LDE655379:LDL655379 LNA655379:LNH655379 LWW655379:LXD655379 MGS655379:MGZ655379 MQO655379:MQV655379 NAK655379:NAR655379 NKG655379:NKN655379 NUC655379:NUJ655379 ODY655379:OEF655379 ONU655379:OOB655379 OXQ655379:OXX655379 PHM655379:PHT655379 PRI655379:PRP655379 QBE655379:QBL655379 QLA655379:QLH655379 QUW655379:QVD655379 RES655379:REZ655379 ROO655379:ROV655379 RYK655379:RYR655379 SIG655379:SIN655379 SSC655379:SSJ655379 TBY655379:TCF655379 TLU655379:TMB655379 TVQ655379:TVX655379 UFM655379:UFT655379 UPI655379:UPP655379 UZE655379:UZL655379 VJA655379:VJH655379 VSW655379:VTD655379 WCS655379:WCZ655379 WMO655379:WMV655379 WWK655379:WWR655379 JY720915:KF720915 TU720915:UB720915 ADQ720915:ADX720915 ANM720915:ANT720915 AXI720915:AXP720915 BHE720915:BHL720915 BRA720915:BRH720915 CAW720915:CBD720915 CKS720915:CKZ720915 CUO720915:CUV720915 DEK720915:DER720915 DOG720915:DON720915 DYC720915:DYJ720915 EHY720915:EIF720915 ERU720915:ESB720915 FBQ720915:FBX720915 FLM720915:FLT720915 FVI720915:FVP720915 GFE720915:GFL720915 GPA720915:GPH720915 GYW720915:GZD720915 HIS720915:HIZ720915 HSO720915:HSV720915 ICK720915:ICR720915 IMG720915:IMN720915 IWC720915:IWJ720915 JFY720915:JGF720915 JPU720915:JQB720915 JZQ720915:JZX720915 KJM720915:KJT720915 KTI720915:KTP720915 LDE720915:LDL720915 LNA720915:LNH720915 LWW720915:LXD720915 MGS720915:MGZ720915 MQO720915:MQV720915 NAK720915:NAR720915 NKG720915:NKN720915 NUC720915:NUJ720915 ODY720915:OEF720915 ONU720915:OOB720915 OXQ720915:OXX720915 PHM720915:PHT720915 PRI720915:PRP720915 QBE720915:QBL720915 QLA720915:QLH720915 QUW720915:QVD720915 RES720915:REZ720915 ROO720915:ROV720915 RYK720915:RYR720915 SIG720915:SIN720915 SSC720915:SSJ720915 TBY720915:TCF720915 TLU720915:TMB720915 TVQ720915:TVX720915 UFM720915:UFT720915 UPI720915:UPP720915 UZE720915:UZL720915 VJA720915:VJH720915 VSW720915:VTD720915 WCS720915:WCZ720915 WMO720915:WMV720915 WWK720915:WWR720915 JY786451:KF786451 TU786451:UB786451 ADQ786451:ADX786451 ANM786451:ANT786451 AXI786451:AXP786451 BHE786451:BHL786451 BRA786451:BRH786451 CAW786451:CBD786451 CKS786451:CKZ786451 CUO786451:CUV786451 DEK786451:DER786451 DOG786451:DON786451 DYC786451:DYJ786451 EHY786451:EIF786451 ERU786451:ESB786451 FBQ786451:FBX786451 FLM786451:FLT786451 FVI786451:FVP786451 GFE786451:GFL786451 GPA786451:GPH786451 GYW786451:GZD786451 HIS786451:HIZ786451 HSO786451:HSV786451 ICK786451:ICR786451 IMG786451:IMN786451 IWC786451:IWJ786451 JFY786451:JGF786451 JPU786451:JQB786451 JZQ786451:JZX786451 KJM786451:KJT786451 KTI786451:KTP786451 LDE786451:LDL786451 LNA786451:LNH786451 LWW786451:LXD786451 MGS786451:MGZ786451 MQO786451:MQV786451 NAK786451:NAR786451 NKG786451:NKN786451 NUC786451:NUJ786451 ODY786451:OEF786451 ONU786451:OOB786451 OXQ786451:OXX786451 PHM786451:PHT786451 PRI786451:PRP786451 QBE786451:QBL786451 QLA786451:QLH786451 QUW786451:QVD786451 RES786451:REZ786451 ROO786451:ROV786451 RYK786451:RYR786451 SIG786451:SIN786451 SSC786451:SSJ786451 TBY786451:TCF786451 TLU786451:TMB786451 TVQ786451:TVX786451 UFM786451:UFT786451 UPI786451:UPP786451 UZE786451:UZL786451 VJA786451:VJH786451 VSW786451:VTD786451 WCS786451:WCZ786451 WMO786451:WMV786451 WWK786451:WWR786451 JY851987:KF851987 TU851987:UB851987 ADQ851987:ADX851987 ANM851987:ANT851987 AXI851987:AXP851987 BHE851987:BHL851987 BRA851987:BRH851987 CAW851987:CBD851987 CKS851987:CKZ851987 CUO851987:CUV851987 DEK851987:DER851987 DOG851987:DON851987 DYC851987:DYJ851987 EHY851987:EIF851987 ERU851987:ESB851987 FBQ851987:FBX851987 FLM851987:FLT851987 FVI851987:FVP851987 GFE851987:GFL851987 GPA851987:GPH851987 GYW851987:GZD851987 HIS851987:HIZ851987 HSO851987:HSV851987 ICK851987:ICR851987 IMG851987:IMN851987 IWC851987:IWJ851987 JFY851987:JGF851987 JPU851987:JQB851987 JZQ851987:JZX851987 KJM851987:KJT851987 KTI851987:KTP851987 LDE851987:LDL851987 LNA851987:LNH851987 LWW851987:LXD851987 MGS851987:MGZ851987 MQO851987:MQV851987 NAK851987:NAR851987 NKG851987:NKN851987 NUC851987:NUJ851987 ODY851987:OEF851987 ONU851987:OOB851987 OXQ851987:OXX851987 PHM851987:PHT851987 PRI851987:PRP851987 QBE851987:QBL851987 QLA851987:QLH851987 QUW851987:QVD851987 RES851987:REZ851987 ROO851987:ROV851987 RYK851987:RYR851987 SIG851987:SIN851987 SSC851987:SSJ851987 TBY851987:TCF851987 TLU851987:TMB851987 TVQ851987:TVX851987 UFM851987:UFT851987 UPI851987:UPP851987 UZE851987:UZL851987 VJA851987:VJH851987 VSW851987:VTD851987 WCS851987:WCZ851987 WMO851987:WMV851987 WWK851987:WWR851987 JY917523:KF917523 TU917523:UB917523 ADQ917523:ADX917523 ANM917523:ANT917523 AXI917523:AXP917523 BHE917523:BHL917523 BRA917523:BRH917523 CAW917523:CBD917523 CKS917523:CKZ917523 CUO917523:CUV917523 DEK917523:DER917523 DOG917523:DON917523 DYC917523:DYJ917523 EHY917523:EIF917523 ERU917523:ESB917523 FBQ917523:FBX917523 FLM917523:FLT917523 FVI917523:FVP917523 GFE917523:GFL917523 GPA917523:GPH917523 GYW917523:GZD917523 HIS917523:HIZ917523 HSO917523:HSV917523 ICK917523:ICR917523 IMG917523:IMN917523 IWC917523:IWJ917523 JFY917523:JGF917523 JPU917523:JQB917523 JZQ917523:JZX917523 KJM917523:KJT917523 KTI917523:KTP917523 LDE917523:LDL917523 LNA917523:LNH917523 LWW917523:LXD917523 MGS917523:MGZ917523 MQO917523:MQV917523 NAK917523:NAR917523 NKG917523:NKN917523 NUC917523:NUJ917523 ODY917523:OEF917523 ONU917523:OOB917523 OXQ917523:OXX917523 PHM917523:PHT917523 PRI917523:PRP917523 QBE917523:QBL917523 QLA917523:QLH917523 QUW917523:QVD917523 RES917523:REZ917523 ROO917523:ROV917523 RYK917523:RYR917523 SIG917523:SIN917523 SSC917523:SSJ917523 TBY917523:TCF917523 TLU917523:TMB917523 TVQ917523:TVX917523 UFM917523:UFT917523 UPI917523:UPP917523 UZE917523:UZL917523 VJA917523:VJH917523 VSW917523:VTD917523 WCS917523:WCZ917523 WMO917523:WMV917523 WWK917523:WWR917523 WWK983059:WWR983059 JY983059:KF983059 TU983059:UB983059 ADQ983059:ADX983059 ANM983059:ANT983059 AXI983059:AXP983059 BHE983059:BHL983059 BRA983059:BRH983059 CAW983059:CBD983059 CKS983059:CKZ983059 CUO983059:CUV983059 DEK983059:DER983059 DOG983059:DON983059 DYC983059:DYJ983059 EHY983059:EIF983059 ERU983059:ESB983059 FBQ983059:FBX983059 FLM983059:FLT983059 FVI983059:FVP983059 GFE983059:GFL983059 GPA983059:GPH983059 GYW983059:GZD983059 HIS983059:HIZ983059 HSO983059:HSV983059 ICK983059:ICR983059 IMG983059:IMN983059 IWC983059:IWJ983059 JFY983059:JGF983059 JPU983059:JQB983059 JZQ983059:JZX983059 KJM983059:KJT983059 KTI983059:KTP983059 LDE983059:LDL983059 LNA983059:LNH983059 LWW983059:LXD983059 MGS983059:MGZ983059 MQO983059:MQV983059 NAK983059:NAR983059 NKG983059:NKN983059 NUC983059:NUJ983059 ODY983059:OEF983059 ONU983059:OOB983059 OXQ983059:OXX983059 PHM983059:PHT983059 PRI983059:PRP983059 QBE983059:QBL983059 QLA983059:QLH983059 QUW983059:QVD983059 RES983059:REZ983059 ROO983059:ROV983059 RYK983059:RYR983059 SIG983059:SIN983059 SSC983059:SSJ983059 TBY983059:TCF983059 TLU983059:TMB983059 TVQ983059:TVX983059 UFM983059:UFT983059 UPI983059:UPP983059 UZE983059:UZL983059 VJA983059:VJH983059 VSW983059:VTD983059 WCS983059:WCZ983059 WMO983059:WMV983059 O983059:AJ983059 O65555:AJ65555 O131091:AJ131091 O196627:AJ196627 O262163:AJ262163 O327699:AJ327699 O393235:AJ393235 O458771:AJ458771 O524307:AJ524307 O589843:AJ589843 O655379:AJ655379 O720915:AJ720915 O786451:AJ786451 O851987:AJ851987 O917523:AJ917523">
      <formula1>kind_of_cons</formula1>
    </dataValidation>
    <dataValidation type="textLength" operator="lessThanOrEqual" allowBlank="1" showInputMessage="1" showErrorMessage="1" errorTitle="Ошибка" error="Допускается ввод не более 900 символов!" sqref="WWS983054:WWS983061 WMW983054:WMW983061 AK65550:AK65557 KG65550:KG65557 UC65550:UC65557 ADY65550:ADY65557 ANU65550:ANU65557 AXQ65550:AXQ65557 BHM65550:BHM65557 BRI65550:BRI65557 CBE65550:CBE65557 CLA65550:CLA65557 CUW65550:CUW65557 DES65550:DES65557 DOO65550:DOO65557 DYK65550:DYK65557 EIG65550:EIG65557 ESC65550:ESC65557 FBY65550:FBY65557 FLU65550:FLU65557 FVQ65550:FVQ65557 GFM65550:GFM65557 GPI65550:GPI65557 GZE65550:GZE65557 HJA65550:HJA65557 HSW65550:HSW65557 ICS65550:ICS65557 IMO65550:IMO65557 IWK65550:IWK65557 JGG65550:JGG65557 JQC65550:JQC65557 JZY65550:JZY65557 KJU65550:KJU65557 KTQ65550:KTQ65557 LDM65550:LDM65557 LNI65550:LNI65557 LXE65550:LXE65557 MHA65550:MHA65557 MQW65550:MQW65557 NAS65550:NAS65557 NKO65550:NKO65557 NUK65550:NUK65557 OEG65550:OEG65557 OOC65550:OOC65557 OXY65550:OXY65557 PHU65550:PHU65557 PRQ65550:PRQ65557 QBM65550:QBM65557 QLI65550:QLI65557 QVE65550:QVE65557 RFA65550:RFA65557 ROW65550:ROW65557 RYS65550:RYS65557 SIO65550:SIO65557 SSK65550:SSK65557 TCG65550:TCG65557 TMC65550:TMC65557 TVY65550:TVY65557 UFU65550:UFU65557 UPQ65550:UPQ65557 UZM65550:UZM65557 VJI65550:VJI65557 VTE65550:VTE65557 WDA65550:WDA65557 WMW65550:WMW65557 WWS65550:WWS65557 AK131086:AK131093 KG131086:KG131093 UC131086:UC131093 ADY131086:ADY131093 ANU131086:ANU131093 AXQ131086:AXQ131093 BHM131086:BHM131093 BRI131086:BRI131093 CBE131086:CBE131093 CLA131086:CLA131093 CUW131086:CUW131093 DES131086:DES131093 DOO131086:DOO131093 DYK131086:DYK131093 EIG131086:EIG131093 ESC131086:ESC131093 FBY131086:FBY131093 FLU131086:FLU131093 FVQ131086:FVQ131093 GFM131086:GFM131093 GPI131086:GPI131093 GZE131086:GZE131093 HJA131086:HJA131093 HSW131086:HSW131093 ICS131086:ICS131093 IMO131086:IMO131093 IWK131086:IWK131093 JGG131086:JGG131093 JQC131086:JQC131093 JZY131086:JZY131093 KJU131086:KJU131093 KTQ131086:KTQ131093 LDM131086:LDM131093 LNI131086:LNI131093 LXE131086:LXE131093 MHA131086:MHA131093 MQW131086:MQW131093 NAS131086:NAS131093 NKO131086:NKO131093 NUK131086:NUK131093 OEG131086:OEG131093 OOC131086:OOC131093 OXY131086:OXY131093 PHU131086:PHU131093 PRQ131086:PRQ131093 QBM131086:QBM131093 QLI131086:QLI131093 QVE131086:QVE131093 RFA131086:RFA131093 ROW131086:ROW131093 RYS131086:RYS131093 SIO131086:SIO131093 SSK131086:SSK131093 TCG131086:TCG131093 TMC131086:TMC131093 TVY131086:TVY131093 UFU131086:UFU131093 UPQ131086:UPQ131093 UZM131086:UZM131093 VJI131086:VJI131093 VTE131086:VTE131093 WDA131086:WDA131093 WMW131086:WMW131093 WWS131086:WWS131093 AK196622:AK196629 KG196622:KG196629 UC196622:UC196629 ADY196622:ADY196629 ANU196622:ANU196629 AXQ196622:AXQ196629 BHM196622:BHM196629 BRI196622:BRI196629 CBE196622:CBE196629 CLA196622:CLA196629 CUW196622:CUW196629 DES196622:DES196629 DOO196622:DOO196629 DYK196622:DYK196629 EIG196622:EIG196629 ESC196622:ESC196629 FBY196622:FBY196629 FLU196622:FLU196629 FVQ196622:FVQ196629 GFM196622:GFM196629 GPI196622:GPI196629 GZE196622:GZE196629 HJA196622:HJA196629 HSW196622:HSW196629 ICS196622:ICS196629 IMO196622:IMO196629 IWK196622:IWK196629 JGG196622:JGG196629 JQC196622:JQC196629 JZY196622:JZY196629 KJU196622:KJU196629 KTQ196622:KTQ196629 LDM196622:LDM196629 LNI196622:LNI196629 LXE196622:LXE196629 MHA196622:MHA196629 MQW196622:MQW196629 NAS196622:NAS196629 NKO196622:NKO196629 NUK196622:NUK196629 OEG196622:OEG196629 OOC196622:OOC196629 OXY196622:OXY196629 PHU196622:PHU196629 PRQ196622:PRQ196629 QBM196622:QBM196629 QLI196622:QLI196629 QVE196622:QVE196629 RFA196622:RFA196629 ROW196622:ROW196629 RYS196622:RYS196629 SIO196622:SIO196629 SSK196622:SSK196629 TCG196622:TCG196629 TMC196622:TMC196629 TVY196622:TVY196629 UFU196622:UFU196629 UPQ196622:UPQ196629 UZM196622:UZM196629 VJI196622:VJI196629 VTE196622:VTE196629 WDA196622:WDA196629 WMW196622:WMW196629 WWS196622:WWS196629 AK262158:AK262165 KG262158:KG262165 UC262158:UC262165 ADY262158:ADY262165 ANU262158:ANU262165 AXQ262158:AXQ262165 BHM262158:BHM262165 BRI262158:BRI262165 CBE262158:CBE262165 CLA262158:CLA262165 CUW262158:CUW262165 DES262158:DES262165 DOO262158:DOO262165 DYK262158:DYK262165 EIG262158:EIG262165 ESC262158:ESC262165 FBY262158:FBY262165 FLU262158:FLU262165 FVQ262158:FVQ262165 GFM262158:GFM262165 GPI262158:GPI262165 GZE262158:GZE262165 HJA262158:HJA262165 HSW262158:HSW262165 ICS262158:ICS262165 IMO262158:IMO262165 IWK262158:IWK262165 JGG262158:JGG262165 JQC262158:JQC262165 JZY262158:JZY262165 KJU262158:KJU262165 KTQ262158:KTQ262165 LDM262158:LDM262165 LNI262158:LNI262165 LXE262158:LXE262165 MHA262158:MHA262165 MQW262158:MQW262165 NAS262158:NAS262165 NKO262158:NKO262165 NUK262158:NUK262165 OEG262158:OEG262165 OOC262158:OOC262165 OXY262158:OXY262165 PHU262158:PHU262165 PRQ262158:PRQ262165 QBM262158:QBM262165 QLI262158:QLI262165 QVE262158:QVE262165 RFA262158:RFA262165 ROW262158:ROW262165 RYS262158:RYS262165 SIO262158:SIO262165 SSK262158:SSK262165 TCG262158:TCG262165 TMC262158:TMC262165 TVY262158:TVY262165 UFU262158:UFU262165 UPQ262158:UPQ262165 UZM262158:UZM262165 VJI262158:VJI262165 VTE262158:VTE262165 WDA262158:WDA262165 WMW262158:WMW262165 WWS262158:WWS262165 AK327694:AK327701 KG327694:KG327701 UC327694:UC327701 ADY327694:ADY327701 ANU327694:ANU327701 AXQ327694:AXQ327701 BHM327694:BHM327701 BRI327694:BRI327701 CBE327694:CBE327701 CLA327694:CLA327701 CUW327694:CUW327701 DES327694:DES327701 DOO327694:DOO327701 DYK327694:DYK327701 EIG327694:EIG327701 ESC327694:ESC327701 FBY327694:FBY327701 FLU327694:FLU327701 FVQ327694:FVQ327701 GFM327694:GFM327701 GPI327694:GPI327701 GZE327694:GZE327701 HJA327694:HJA327701 HSW327694:HSW327701 ICS327694:ICS327701 IMO327694:IMO327701 IWK327694:IWK327701 JGG327694:JGG327701 JQC327694:JQC327701 JZY327694:JZY327701 KJU327694:KJU327701 KTQ327694:KTQ327701 LDM327694:LDM327701 LNI327694:LNI327701 LXE327694:LXE327701 MHA327694:MHA327701 MQW327694:MQW327701 NAS327694:NAS327701 NKO327694:NKO327701 NUK327694:NUK327701 OEG327694:OEG327701 OOC327694:OOC327701 OXY327694:OXY327701 PHU327694:PHU327701 PRQ327694:PRQ327701 QBM327694:QBM327701 QLI327694:QLI327701 QVE327694:QVE327701 RFA327694:RFA327701 ROW327694:ROW327701 RYS327694:RYS327701 SIO327694:SIO327701 SSK327694:SSK327701 TCG327694:TCG327701 TMC327694:TMC327701 TVY327694:TVY327701 UFU327694:UFU327701 UPQ327694:UPQ327701 UZM327694:UZM327701 VJI327694:VJI327701 VTE327694:VTE327701 WDA327694:WDA327701 WMW327694:WMW327701 WWS327694:WWS327701 AK393230:AK393237 KG393230:KG393237 UC393230:UC393237 ADY393230:ADY393237 ANU393230:ANU393237 AXQ393230:AXQ393237 BHM393230:BHM393237 BRI393230:BRI393237 CBE393230:CBE393237 CLA393230:CLA393237 CUW393230:CUW393237 DES393230:DES393237 DOO393230:DOO393237 DYK393230:DYK393237 EIG393230:EIG393237 ESC393230:ESC393237 FBY393230:FBY393237 FLU393230:FLU393237 FVQ393230:FVQ393237 GFM393230:GFM393237 GPI393230:GPI393237 GZE393230:GZE393237 HJA393230:HJA393237 HSW393230:HSW393237 ICS393230:ICS393237 IMO393230:IMO393237 IWK393230:IWK393237 JGG393230:JGG393237 JQC393230:JQC393237 JZY393230:JZY393237 KJU393230:KJU393237 KTQ393230:KTQ393237 LDM393230:LDM393237 LNI393230:LNI393237 LXE393230:LXE393237 MHA393230:MHA393237 MQW393230:MQW393237 NAS393230:NAS393237 NKO393230:NKO393237 NUK393230:NUK393237 OEG393230:OEG393237 OOC393230:OOC393237 OXY393230:OXY393237 PHU393230:PHU393237 PRQ393230:PRQ393237 QBM393230:QBM393237 QLI393230:QLI393237 QVE393230:QVE393237 RFA393230:RFA393237 ROW393230:ROW393237 RYS393230:RYS393237 SIO393230:SIO393237 SSK393230:SSK393237 TCG393230:TCG393237 TMC393230:TMC393237 TVY393230:TVY393237 UFU393230:UFU393237 UPQ393230:UPQ393237 UZM393230:UZM393237 VJI393230:VJI393237 VTE393230:VTE393237 WDA393230:WDA393237 WMW393230:WMW393237 WWS393230:WWS393237 AK458766:AK458773 KG458766:KG458773 UC458766:UC458773 ADY458766:ADY458773 ANU458766:ANU458773 AXQ458766:AXQ458773 BHM458766:BHM458773 BRI458766:BRI458773 CBE458766:CBE458773 CLA458766:CLA458773 CUW458766:CUW458773 DES458766:DES458773 DOO458766:DOO458773 DYK458766:DYK458773 EIG458766:EIG458773 ESC458766:ESC458773 FBY458766:FBY458773 FLU458766:FLU458773 FVQ458766:FVQ458773 GFM458766:GFM458773 GPI458766:GPI458773 GZE458766:GZE458773 HJA458766:HJA458773 HSW458766:HSW458773 ICS458766:ICS458773 IMO458766:IMO458773 IWK458766:IWK458773 JGG458766:JGG458773 JQC458766:JQC458773 JZY458766:JZY458773 KJU458766:KJU458773 KTQ458766:KTQ458773 LDM458766:LDM458773 LNI458766:LNI458773 LXE458766:LXE458773 MHA458766:MHA458773 MQW458766:MQW458773 NAS458766:NAS458773 NKO458766:NKO458773 NUK458766:NUK458773 OEG458766:OEG458773 OOC458766:OOC458773 OXY458766:OXY458773 PHU458766:PHU458773 PRQ458766:PRQ458773 QBM458766:QBM458773 QLI458766:QLI458773 QVE458766:QVE458773 RFA458766:RFA458773 ROW458766:ROW458773 RYS458766:RYS458773 SIO458766:SIO458773 SSK458766:SSK458773 TCG458766:TCG458773 TMC458766:TMC458773 TVY458766:TVY458773 UFU458766:UFU458773 UPQ458766:UPQ458773 UZM458766:UZM458773 VJI458766:VJI458773 VTE458766:VTE458773 WDA458766:WDA458773 WMW458766:WMW458773 WWS458766:WWS458773 AK524302:AK524309 KG524302:KG524309 UC524302:UC524309 ADY524302:ADY524309 ANU524302:ANU524309 AXQ524302:AXQ524309 BHM524302:BHM524309 BRI524302:BRI524309 CBE524302:CBE524309 CLA524302:CLA524309 CUW524302:CUW524309 DES524302:DES524309 DOO524302:DOO524309 DYK524302:DYK524309 EIG524302:EIG524309 ESC524302:ESC524309 FBY524302:FBY524309 FLU524302:FLU524309 FVQ524302:FVQ524309 GFM524302:GFM524309 GPI524302:GPI524309 GZE524302:GZE524309 HJA524302:HJA524309 HSW524302:HSW524309 ICS524302:ICS524309 IMO524302:IMO524309 IWK524302:IWK524309 JGG524302:JGG524309 JQC524302:JQC524309 JZY524302:JZY524309 KJU524302:KJU524309 KTQ524302:KTQ524309 LDM524302:LDM524309 LNI524302:LNI524309 LXE524302:LXE524309 MHA524302:MHA524309 MQW524302:MQW524309 NAS524302:NAS524309 NKO524302:NKO524309 NUK524302:NUK524309 OEG524302:OEG524309 OOC524302:OOC524309 OXY524302:OXY524309 PHU524302:PHU524309 PRQ524302:PRQ524309 QBM524302:QBM524309 QLI524302:QLI524309 QVE524302:QVE524309 RFA524302:RFA524309 ROW524302:ROW524309 RYS524302:RYS524309 SIO524302:SIO524309 SSK524302:SSK524309 TCG524302:TCG524309 TMC524302:TMC524309 TVY524302:TVY524309 UFU524302:UFU524309 UPQ524302:UPQ524309 UZM524302:UZM524309 VJI524302:VJI524309 VTE524302:VTE524309 WDA524302:WDA524309 WMW524302:WMW524309 WWS524302:WWS524309 AK589838:AK589845 KG589838:KG589845 UC589838:UC589845 ADY589838:ADY589845 ANU589838:ANU589845 AXQ589838:AXQ589845 BHM589838:BHM589845 BRI589838:BRI589845 CBE589838:CBE589845 CLA589838:CLA589845 CUW589838:CUW589845 DES589838:DES589845 DOO589838:DOO589845 DYK589838:DYK589845 EIG589838:EIG589845 ESC589838:ESC589845 FBY589838:FBY589845 FLU589838:FLU589845 FVQ589838:FVQ589845 GFM589838:GFM589845 GPI589838:GPI589845 GZE589838:GZE589845 HJA589838:HJA589845 HSW589838:HSW589845 ICS589838:ICS589845 IMO589838:IMO589845 IWK589838:IWK589845 JGG589838:JGG589845 JQC589838:JQC589845 JZY589838:JZY589845 KJU589838:KJU589845 KTQ589838:KTQ589845 LDM589838:LDM589845 LNI589838:LNI589845 LXE589838:LXE589845 MHA589838:MHA589845 MQW589838:MQW589845 NAS589838:NAS589845 NKO589838:NKO589845 NUK589838:NUK589845 OEG589838:OEG589845 OOC589838:OOC589845 OXY589838:OXY589845 PHU589838:PHU589845 PRQ589838:PRQ589845 QBM589838:QBM589845 QLI589838:QLI589845 QVE589838:QVE589845 RFA589838:RFA589845 ROW589838:ROW589845 RYS589838:RYS589845 SIO589838:SIO589845 SSK589838:SSK589845 TCG589838:TCG589845 TMC589838:TMC589845 TVY589838:TVY589845 UFU589838:UFU589845 UPQ589838:UPQ589845 UZM589838:UZM589845 VJI589838:VJI589845 VTE589838:VTE589845 WDA589838:WDA589845 WMW589838:WMW589845 WWS589838:WWS589845 AK655374:AK655381 KG655374:KG655381 UC655374:UC655381 ADY655374:ADY655381 ANU655374:ANU655381 AXQ655374:AXQ655381 BHM655374:BHM655381 BRI655374:BRI655381 CBE655374:CBE655381 CLA655374:CLA655381 CUW655374:CUW655381 DES655374:DES655381 DOO655374:DOO655381 DYK655374:DYK655381 EIG655374:EIG655381 ESC655374:ESC655381 FBY655374:FBY655381 FLU655374:FLU655381 FVQ655374:FVQ655381 GFM655374:GFM655381 GPI655374:GPI655381 GZE655374:GZE655381 HJA655374:HJA655381 HSW655374:HSW655381 ICS655374:ICS655381 IMO655374:IMO655381 IWK655374:IWK655381 JGG655374:JGG655381 JQC655374:JQC655381 JZY655374:JZY655381 KJU655374:KJU655381 KTQ655374:KTQ655381 LDM655374:LDM655381 LNI655374:LNI655381 LXE655374:LXE655381 MHA655374:MHA655381 MQW655374:MQW655381 NAS655374:NAS655381 NKO655374:NKO655381 NUK655374:NUK655381 OEG655374:OEG655381 OOC655374:OOC655381 OXY655374:OXY655381 PHU655374:PHU655381 PRQ655374:PRQ655381 QBM655374:QBM655381 QLI655374:QLI655381 QVE655374:QVE655381 RFA655374:RFA655381 ROW655374:ROW655381 RYS655374:RYS655381 SIO655374:SIO655381 SSK655374:SSK655381 TCG655374:TCG655381 TMC655374:TMC655381 TVY655374:TVY655381 UFU655374:UFU655381 UPQ655374:UPQ655381 UZM655374:UZM655381 VJI655374:VJI655381 VTE655374:VTE655381 WDA655374:WDA655381 WMW655374:WMW655381 WWS655374:WWS655381 AK720910:AK720917 KG720910:KG720917 UC720910:UC720917 ADY720910:ADY720917 ANU720910:ANU720917 AXQ720910:AXQ720917 BHM720910:BHM720917 BRI720910:BRI720917 CBE720910:CBE720917 CLA720910:CLA720917 CUW720910:CUW720917 DES720910:DES720917 DOO720910:DOO720917 DYK720910:DYK720917 EIG720910:EIG720917 ESC720910:ESC720917 FBY720910:FBY720917 FLU720910:FLU720917 FVQ720910:FVQ720917 GFM720910:GFM720917 GPI720910:GPI720917 GZE720910:GZE720917 HJA720910:HJA720917 HSW720910:HSW720917 ICS720910:ICS720917 IMO720910:IMO720917 IWK720910:IWK720917 JGG720910:JGG720917 JQC720910:JQC720917 JZY720910:JZY720917 KJU720910:KJU720917 KTQ720910:KTQ720917 LDM720910:LDM720917 LNI720910:LNI720917 LXE720910:LXE720917 MHA720910:MHA720917 MQW720910:MQW720917 NAS720910:NAS720917 NKO720910:NKO720917 NUK720910:NUK720917 OEG720910:OEG720917 OOC720910:OOC720917 OXY720910:OXY720917 PHU720910:PHU720917 PRQ720910:PRQ720917 QBM720910:QBM720917 QLI720910:QLI720917 QVE720910:QVE720917 RFA720910:RFA720917 ROW720910:ROW720917 RYS720910:RYS720917 SIO720910:SIO720917 SSK720910:SSK720917 TCG720910:TCG720917 TMC720910:TMC720917 TVY720910:TVY720917 UFU720910:UFU720917 UPQ720910:UPQ720917 UZM720910:UZM720917 VJI720910:VJI720917 VTE720910:VTE720917 WDA720910:WDA720917 WMW720910:WMW720917 WWS720910:WWS720917 AK786446:AK786453 KG786446:KG786453 UC786446:UC786453 ADY786446:ADY786453 ANU786446:ANU786453 AXQ786446:AXQ786453 BHM786446:BHM786453 BRI786446:BRI786453 CBE786446:CBE786453 CLA786446:CLA786453 CUW786446:CUW786453 DES786446:DES786453 DOO786446:DOO786453 DYK786446:DYK786453 EIG786446:EIG786453 ESC786446:ESC786453 FBY786446:FBY786453 FLU786446:FLU786453 FVQ786446:FVQ786453 GFM786446:GFM786453 GPI786446:GPI786453 GZE786446:GZE786453 HJA786446:HJA786453 HSW786446:HSW786453 ICS786446:ICS786453 IMO786446:IMO786453 IWK786446:IWK786453 JGG786446:JGG786453 JQC786446:JQC786453 JZY786446:JZY786453 KJU786446:KJU786453 KTQ786446:KTQ786453 LDM786446:LDM786453 LNI786446:LNI786453 LXE786446:LXE786453 MHA786446:MHA786453 MQW786446:MQW786453 NAS786446:NAS786453 NKO786446:NKO786453 NUK786446:NUK786453 OEG786446:OEG786453 OOC786446:OOC786453 OXY786446:OXY786453 PHU786446:PHU786453 PRQ786446:PRQ786453 QBM786446:QBM786453 QLI786446:QLI786453 QVE786446:QVE786453 RFA786446:RFA786453 ROW786446:ROW786453 RYS786446:RYS786453 SIO786446:SIO786453 SSK786446:SSK786453 TCG786446:TCG786453 TMC786446:TMC786453 TVY786446:TVY786453 UFU786446:UFU786453 UPQ786446:UPQ786453 UZM786446:UZM786453 VJI786446:VJI786453 VTE786446:VTE786453 WDA786446:WDA786453 WMW786446:WMW786453 WWS786446:WWS786453 AK851982:AK851989 KG851982:KG851989 UC851982:UC851989 ADY851982:ADY851989 ANU851982:ANU851989 AXQ851982:AXQ851989 BHM851982:BHM851989 BRI851982:BRI851989 CBE851982:CBE851989 CLA851982:CLA851989 CUW851982:CUW851989 DES851982:DES851989 DOO851982:DOO851989 DYK851982:DYK851989 EIG851982:EIG851989 ESC851982:ESC851989 FBY851982:FBY851989 FLU851982:FLU851989 FVQ851982:FVQ851989 GFM851982:GFM851989 GPI851982:GPI851989 GZE851982:GZE851989 HJA851982:HJA851989 HSW851982:HSW851989 ICS851982:ICS851989 IMO851982:IMO851989 IWK851982:IWK851989 JGG851982:JGG851989 JQC851982:JQC851989 JZY851982:JZY851989 KJU851982:KJU851989 KTQ851982:KTQ851989 LDM851982:LDM851989 LNI851982:LNI851989 LXE851982:LXE851989 MHA851982:MHA851989 MQW851982:MQW851989 NAS851982:NAS851989 NKO851982:NKO851989 NUK851982:NUK851989 OEG851982:OEG851989 OOC851982:OOC851989 OXY851982:OXY851989 PHU851982:PHU851989 PRQ851982:PRQ851989 QBM851982:QBM851989 QLI851982:QLI851989 QVE851982:QVE851989 RFA851982:RFA851989 ROW851982:ROW851989 RYS851982:RYS851989 SIO851982:SIO851989 SSK851982:SSK851989 TCG851982:TCG851989 TMC851982:TMC851989 TVY851982:TVY851989 UFU851982:UFU851989 UPQ851982:UPQ851989 UZM851982:UZM851989 VJI851982:VJI851989 VTE851982:VTE851989 WDA851982:WDA851989 WMW851982:WMW851989 WWS851982:WWS851989 AK917518:AK917525 KG917518:KG917525 UC917518:UC917525 ADY917518:ADY917525 ANU917518:ANU917525 AXQ917518:AXQ917525 BHM917518:BHM917525 BRI917518:BRI917525 CBE917518:CBE917525 CLA917518:CLA917525 CUW917518:CUW917525 DES917518:DES917525 DOO917518:DOO917525 DYK917518:DYK917525 EIG917518:EIG917525 ESC917518:ESC917525 FBY917518:FBY917525 FLU917518:FLU917525 FVQ917518:FVQ917525 GFM917518:GFM917525 GPI917518:GPI917525 GZE917518:GZE917525 HJA917518:HJA917525 HSW917518:HSW917525 ICS917518:ICS917525 IMO917518:IMO917525 IWK917518:IWK917525 JGG917518:JGG917525 JQC917518:JQC917525 JZY917518:JZY917525 KJU917518:KJU917525 KTQ917518:KTQ917525 LDM917518:LDM917525 LNI917518:LNI917525 LXE917518:LXE917525 MHA917518:MHA917525 MQW917518:MQW917525 NAS917518:NAS917525 NKO917518:NKO917525 NUK917518:NUK917525 OEG917518:OEG917525 OOC917518:OOC917525 OXY917518:OXY917525 PHU917518:PHU917525 PRQ917518:PRQ917525 QBM917518:QBM917525 QLI917518:QLI917525 QVE917518:QVE917525 RFA917518:RFA917525 ROW917518:ROW917525 RYS917518:RYS917525 SIO917518:SIO917525 SSK917518:SSK917525 TCG917518:TCG917525 TMC917518:TMC917525 TVY917518:TVY917525 UFU917518:UFU917525 UPQ917518:UPQ917525 UZM917518:UZM917525 VJI917518:VJI917525 VTE917518:VTE917525 WDA917518:WDA917525 WMW917518:WMW917525 WWS917518:WWS917525 AK983054:AK983061 KG983054:KG983061 UC983054:UC983061 ADY983054:ADY983061 ANU983054:ANU983061 AXQ983054:AXQ983061 BHM983054:BHM983061 BRI983054:BRI983061 CBE983054:CBE983061 CLA983054:CLA983061 CUW983054:CUW983061 DES983054:DES983061 DOO983054:DOO983061 DYK983054:DYK983061 EIG983054:EIG983061 ESC983054:ESC983061 FBY983054:FBY983061 FLU983054:FLU983061 FVQ983054:FVQ983061 GFM983054:GFM983061 GPI983054:GPI983061 GZE983054:GZE983061 HJA983054:HJA983061 HSW983054:HSW983061 ICS983054:ICS983061 IMO983054:IMO983061 IWK983054:IWK983061 JGG983054:JGG983061 JQC983054:JQC983061 JZY983054:JZY983061 KJU983054:KJU983061 KTQ983054:KTQ983061 LDM983054:LDM983061 LNI983054:LNI983061 LXE983054:LXE983061 MHA983054:MHA983061 MQW983054:MQW983061 NAS983054:NAS983061 NKO983054:NKO983061 NUK983054:NUK983061 OEG983054:OEG983061 OOC983054:OOC983061 OXY983054:OXY983061 PHU983054:PHU983061 PRQ983054:PRQ983061 QBM983054:QBM983061 QLI983054:QLI983061 QVE983054:QVE983061 RFA983054:RFA983061 ROW983054:ROW983061 RYS983054:RYS983061 SIO983054:SIO983061 SSK983054:SSK983061 TCG983054:TCG983061 TMC983054:TMC983061 TVY983054:TVY983061 UFU983054:UFU983061 UPQ983054:UPQ983061 UZM983054:UZM983061 VJI983054:VJI983061 VTE983054:VTE983061 WDA983054:WDA983061 KG18:KG25 UC18:UC25 ADY18:ADY25 ANU18:ANU25 AXQ18:AXQ25 BHM18:BHM25 BRI18:BRI25 CBE18:CBE25 CLA18:CLA25 CUW18:CUW25 DES18:DES25 DOO18:DOO25 DYK18:DYK25 EIG18:EIG25 ESC18:ESC25 FBY18:FBY25 FLU18:FLU25 FVQ18:FVQ25 GFM18:GFM25 GPI18:GPI25 GZE18:GZE25 HJA18:HJA25 HSW18:HSW25 ICS18:ICS25 IMO18:IMO25 IWK18:IWK25 JGG18:JGG25 JQC18:JQC25 JZY18:JZY25 KJU18:KJU25 KTQ18:KTQ25 LDM18:LDM25 LNI18:LNI25 LXE18:LXE25 MHA18:MHA25 MQW18:MQW25 NAS18:NAS25 NKO18:NKO25 NUK18:NUK25 OEG18:OEG25 OOC18:OOC25 OXY18:OXY25 PHU18:PHU25 PRQ18:PRQ25 QBM18:QBM25 QLI18:QLI25 QVE18:QVE25 RFA18:RFA25 ROW18:ROW25 RYS18:RYS25 SIO18:SIO25 SSK18:SSK25 TCG18:TCG25 TMC18:TMC25 TVY18:TVY25 UFU18:UFU25 UPQ18:UPQ25 UZM18:UZM25 VJI18:VJI25 VTE18:VTE25 WDA18:WDA25 WMW18:WMW25 WWS18:WWS25">
      <formula1>900</formula1>
    </dataValidation>
    <dataValidation type="list" allowBlank="1" showInputMessage="1" showErrorMessage="1" errorTitle="Ошибка" error="Выберите значение из списка" sqref="O22 JY22 TU22 ADQ22 ANM22 AXI22 BHE22 BRA22 CAW22 CKS22 CUO22 DEK22 DOG22 DYC22 EHY22 ERU22 FBQ22 FLM22 FVI22 GFE22 GPA22 GYW22 HIS22 HSO22 ICK22 IMG22 IWC22 JFY22 JPU22 JZQ22 KJM22 KTI22 LDE22 LNA22 LWW22 MGS22 MQO22 NAK22 NKG22 NUC22 ODY22 ONU22 OXQ22 PHM22 PRI22 QBE22 QLA22 QUW22 RES22 ROO22 RYK22 SIG22 SSC22 TBY22 TLU22 TVQ22 UFM22 UPI22 UZE22 VJA22 VSW22 WCS22 WMO22 WWK22 O65554 JY65554 TU65554 ADQ65554 ANM65554 AXI65554 BHE65554 BRA65554 CAW65554 CKS65554 CUO65554 DEK65554 DOG65554 DYC65554 EHY65554 ERU65554 FBQ65554 FLM65554 FVI65554 GFE65554 GPA65554 GYW65554 HIS65554 HSO65554 ICK65554 IMG65554 IWC65554 JFY65554 JPU65554 JZQ65554 KJM65554 KTI65554 LDE65554 LNA65554 LWW65554 MGS65554 MQO65554 NAK65554 NKG65554 NUC65554 ODY65554 ONU65554 OXQ65554 PHM65554 PRI65554 QBE65554 QLA65554 QUW65554 RES65554 ROO65554 RYK65554 SIG65554 SSC65554 TBY65554 TLU65554 TVQ65554 UFM65554 UPI65554 UZE65554 VJA65554 VSW65554 WCS65554 WMO65554 WWK65554 O131090 JY131090 TU131090 ADQ131090 ANM131090 AXI131090 BHE131090 BRA131090 CAW131090 CKS131090 CUO131090 DEK131090 DOG131090 DYC131090 EHY131090 ERU131090 FBQ131090 FLM131090 FVI131090 GFE131090 GPA131090 GYW131090 HIS131090 HSO131090 ICK131090 IMG131090 IWC131090 JFY131090 JPU131090 JZQ131090 KJM131090 KTI131090 LDE131090 LNA131090 LWW131090 MGS131090 MQO131090 NAK131090 NKG131090 NUC131090 ODY131090 ONU131090 OXQ131090 PHM131090 PRI131090 QBE131090 QLA131090 QUW131090 RES131090 ROO131090 RYK131090 SIG131090 SSC131090 TBY131090 TLU131090 TVQ131090 UFM131090 UPI131090 UZE131090 VJA131090 VSW131090 WCS131090 WMO131090 WWK131090 O196626 JY196626 TU196626 ADQ196626 ANM196626 AXI196626 BHE196626 BRA196626 CAW196626 CKS196626 CUO196626 DEK196626 DOG196626 DYC196626 EHY196626 ERU196626 FBQ196626 FLM196626 FVI196626 GFE196626 GPA196626 GYW196626 HIS196626 HSO196626 ICK196626 IMG196626 IWC196626 JFY196626 JPU196626 JZQ196626 KJM196626 KTI196626 LDE196626 LNA196626 LWW196626 MGS196626 MQO196626 NAK196626 NKG196626 NUC196626 ODY196626 ONU196626 OXQ196626 PHM196626 PRI196626 QBE196626 QLA196626 QUW196626 RES196626 ROO196626 RYK196626 SIG196626 SSC196626 TBY196626 TLU196626 TVQ196626 UFM196626 UPI196626 UZE196626 VJA196626 VSW196626 WCS196626 WMO196626 WWK196626 O262162 JY262162 TU262162 ADQ262162 ANM262162 AXI262162 BHE262162 BRA262162 CAW262162 CKS262162 CUO262162 DEK262162 DOG262162 DYC262162 EHY262162 ERU262162 FBQ262162 FLM262162 FVI262162 GFE262162 GPA262162 GYW262162 HIS262162 HSO262162 ICK262162 IMG262162 IWC262162 JFY262162 JPU262162 JZQ262162 KJM262162 KTI262162 LDE262162 LNA262162 LWW262162 MGS262162 MQO262162 NAK262162 NKG262162 NUC262162 ODY262162 ONU262162 OXQ262162 PHM262162 PRI262162 QBE262162 QLA262162 QUW262162 RES262162 ROO262162 RYK262162 SIG262162 SSC262162 TBY262162 TLU262162 TVQ262162 UFM262162 UPI262162 UZE262162 VJA262162 VSW262162 WCS262162 WMO262162 WWK262162 O327698 JY327698 TU327698 ADQ327698 ANM327698 AXI327698 BHE327698 BRA327698 CAW327698 CKS327698 CUO327698 DEK327698 DOG327698 DYC327698 EHY327698 ERU327698 FBQ327698 FLM327698 FVI327698 GFE327698 GPA327698 GYW327698 HIS327698 HSO327698 ICK327698 IMG327698 IWC327698 JFY327698 JPU327698 JZQ327698 KJM327698 KTI327698 LDE327698 LNA327698 LWW327698 MGS327698 MQO327698 NAK327698 NKG327698 NUC327698 ODY327698 ONU327698 OXQ327698 PHM327698 PRI327698 QBE327698 QLA327698 QUW327698 RES327698 ROO327698 RYK327698 SIG327698 SSC327698 TBY327698 TLU327698 TVQ327698 UFM327698 UPI327698 UZE327698 VJA327698 VSW327698 WCS327698 WMO327698 WWK327698 O393234 JY393234 TU393234 ADQ393234 ANM393234 AXI393234 BHE393234 BRA393234 CAW393234 CKS393234 CUO393234 DEK393234 DOG393234 DYC393234 EHY393234 ERU393234 FBQ393234 FLM393234 FVI393234 GFE393234 GPA393234 GYW393234 HIS393234 HSO393234 ICK393234 IMG393234 IWC393234 JFY393234 JPU393234 JZQ393234 KJM393234 KTI393234 LDE393234 LNA393234 LWW393234 MGS393234 MQO393234 NAK393234 NKG393234 NUC393234 ODY393234 ONU393234 OXQ393234 PHM393234 PRI393234 QBE393234 QLA393234 QUW393234 RES393234 ROO393234 RYK393234 SIG393234 SSC393234 TBY393234 TLU393234 TVQ393234 UFM393234 UPI393234 UZE393234 VJA393234 VSW393234 WCS393234 WMO393234 WWK393234 O458770 JY458770 TU458770 ADQ458770 ANM458770 AXI458770 BHE458770 BRA458770 CAW458770 CKS458770 CUO458770 DEK458770 DOG458770 DYC458770 EHY458770 ERU458770 FBQ458770 FLM458770 FVI458770 GFE458770 GPA458770 GYW458770 HIS458770 HSO458770 ICK458770 IMG458770 IWC458770 JFY458770 JPU458770 JZQ458770 KJM458770 KTI458770 LDE458770 LNA458770 LWW458770 MGS458770 MQO458770 NAK458770 NKG458770 NUC458770 ODY458770 ONU458770 OXQ458770 PHM458770 PRI458770 QBE458770 QLA458770 QUW458770 RES458770 ROO458770 RYK458770 SIG458770 SSC458770 TBY458770 TLU458770 TVQ458770 UFM458770 UPI458770 UZE458770 VJA458770 VSW458770 WCS458770 WMO458770 WWK458770 O524306 JY524306 TU524306 ADQ524306 ANM524306 AXI524306 BHE524306 BRA524306 CAW524306 CKS524306 CUO524306 DEK524306 DOG524306 DYC524306 EHY524306 ERU524306 FBQ524306 FLM524306 FVI524306 GFE524306 GPA524306 GYW524306 HIS524306 HSO524306 ICK524306 IMG524306 IWC524306 JFY524306 JPU524306 JZQ524306 KJM524306 KTI524306 LDE524306 LNA524306 LWW524306 MGS524306 MQO524306 NAK524306 NKG524306 NUC524306 ODY524306 ONU524306 OXQ524306 PHM524306 PRI524306 QBE524306 QLA524306 QUW524306 RES524306 ROO524306 RYK524306 SIG524306 SSC524306 TBY524306 TLU524306 TVQ524306 UFM524306 UPI524306 UZE524306 VJA524306 VSW524306 WCS524306 WMO524306 WWK524306 O589842 JY589842 TU589842 ADQ589842 ANM589842 AXI589842 BHE589842 BRA589842 CAW589842 CKS589842 CUO589842 DEK589842 DOG589842 DYC589842 EHY589842 ERU589842 FBQ589842 FLM589842 FVI589842 GFE589842 GPA589842 GYW589842 HIS589842 HSO589842 ICK589842 IMG589842 IWC589842 JFY589842 JPU589842 JZQ589842 KJM589842 KTI589842 LDE589842 LNA589842 LWW589842 MGS589842 MQO589842 NAK589842 NKG589842 NUC589842 ODY589842 ONU589842 OXQ589842 PHM589842 PRI589842 QBE589842 QLA589842 QUW589842 RES589842 ROO589842 RYK589842 SIG589842 SSC589842 TBY589842 TLU589842 TVQ589842 UFM589842 UPI589842 UZE589842 VJA589842 VSW589842 WCS589842 WMO589842 WWK589842 O655378 JY655378 TU655378 ADQ655378 ANM655378 AXI655378 BHE655378 BRA655378 CAW655378 CKS655378 CUO655378 DEK655378 DOG655378 DYC655378 EHY655378 ERU655378 FBQ655378 FLM655378 FVI655378 GFE655378 GPA655378 GYW655378 HIS655378 HSO655378 ICK655378 IMG655378 IWC655378 JFY655378 JPU655378 JZQ655378 KJM655378 KTI655378 LDE655378 LNA655378 LWW655378 MGS655378 MQO655378 NAK655378 NKG655378 NUC655378 ODY655378 ONU655378 OXQ655378 PHM655378 PRI655378 QBE655378 QLA655378 QUW655378 RES655378 ROO655378 RYK655378 SIG655378 SSC655378 TBY655378 TLU655378 TVQ655378 UFM655378 UPI655378 UZE655378 VJA655378 VSW655378 WCS655378 WMO655378 WWK655378 O720914 JY720914 TU720914 ADQ720914 ANM720914 AXI720914 BHE720914 BRA720914 CAW720914 CKS720914 CUO720914 DEK720914 DOG720914 DYC720914 EHY720914 ERU720914 FBQ720914 FLM720914 FVI720914 GFE720914 GPA720914 GYW720914 HIS720914 HSO720914 ICK720914 IMG720914 IWC720914 JFY720914 JPU720914 JZQ720914 KJM720914 KTI720914 LDE720914 LNA720914 LWW720914 MGS720914 MQO720914 NAK720914 NKG720914 NUC720914 ODY720914 ONU720914 OXQ720914 PHM720914 PRI720914 QBE720914 QLA720914 QUW720914 RES720914 ROO720914 RYK720914 SIG720914 SSC720914 TBY720914 TLU720914 TVQ720914 UFM720914 UPI720914 UZE720914 VJA720914 VSW720914 WCS720914 WMO720914 WWK720914 O786450 JY786450 TU786450 ADQ786450 ANM786450 AXI786450 BHE786450 BRA786450 CAW786450 CKS786450 CUO786450 DEK786450 DOG786450 DYC786450 EHY786450 ERU786450 FBQ786450 FLM786450 FVI786450 GFE786450 GPA786450 GYW786450 HIS786450 HSO786450 ICK786450 IMG786450 IWC786450 JFY786450 JPU786450 JZQ786450 KJM786450 KTI786450 LDE786450 LNA786450 LWW786450 MGS786450 MQO786450 NAK786450 NKG786450 NUC786450 ODY786450 ONU786450 OXQ786450 PHM786450 PRI786450 QBE786450 QLA786450 QUW786450 RES786450 ROO786450 RYK786450 SIG786450 SSC786450 TBY786450 TLU786450 TVQ786450 UFM786450 UPI786450 UZE786450 VJA786450 VSW786450 WCS786450 WMO786450 WWK786450 O851986 JY851986 TU851986 ADQ851986 ANM851986 AXI851986 BHE851986 BRA851986 CAW851986 CKS851986 CUO851986 DEK851986 DOG851986 DYC851986 EHY851986 ERU851986 FBQ851986 FLM851986 FVI851986 GFE851986 GPA851986 GYW851986 HIS851986 HSO851986 ICK851986 IMG851986 IWC851986 JFY851986 JPU851986 JZQ851986 KJM851986 KTI851986 LDE851986 LNA851986 LWW851986 MGS851986 MQO851986 NAK851986 NKG851986 NUC851986 ODY851986 ONU851986 OXQ851986 PHM851986 PRI851986 QBE851986 QLA851986 QUW851986 RES851986 ROO851986 RYK851986 SIG851986 SSC851986 TBY851986 TLU851986 TVQ851986 UFM851986 UPI851986 UZE851986 VJA851986 VSW851986 WCS851986 WMO851986 WWK851986 O917522 JY917522 TU917522 ADQ917522 ANM917522 AXI917522 BHE917522 BRA917522 CAW917522 CKS917522 CUO917522 DEK917522 DOG917522 DYC917522 EHY917522 ERU917522 FBQ917522 FLM917522 FVI917522 GFE917522 GPA917522 GYW917522 HIS917522 HSO917522 ICK917522 IMG917522 IWC917522 JFY917522 JPU917522 JZQ917522 KJM917522 KTI917522 LDE917522 LNA917522 LWW917522 MGS917522 MQO917522 NAK917522 NKG917522 NUC917522 ODY917522 ONU917522 OXQ917522 PHM917522 PRI917522 QBE917522 QLA917522 QUW917522 RES917522 ROO917522 RYK917522 SIG917522 SSC917522 TBY917522 TLU917522 TVQ917522 UFM917522 UPI917522 UZE917522 VJA917522 VSW917522 WCS917522 WMO917522 WWK917522 O983058 JY983058 TU983058 ADQ983058 ANM983058 AXI983058 BHE983058 BRA983058 CAW983058 CKS983058 CUO983058 DEK983058 DOG983058 DYC983058 EHY983058 ERU983058 FBQ983058 FLM983058 FVI983058 GFE983058 GPA983058 GYW983058 HIS983058 HSO983058 ICK983058 IMG983058 IWC983058 JFY983058 JPU983058 JZQ983058 KJM983058 KTI983058 LDE983058 LNA983058 LWW983058 MGS983058 MQO983058 NAK983058 NKG983058 NUC983058 ODY983058 ONU983058 OXQ983058 PHM983058 PRI983058 QBE983058 QLA983058 QUW983058 RES983058 ROO983058 RYK983058 SIG983058 SSC983058 TBY983058 TLU983058 TVQ983058 UFM983058 UPI983058 UZE983058 VJA983058 VSW983058 WCS983058 WMO983058 WWK983058 V22 V65554 V131090 V196626 V262162 V327698 V393234 V458770 V524306 V589842 V655378 V720914 V786450 V851986 V917522 V983058 AC22 AC65554 AC131090 AC196626 AC262162 AC327698 AC393234 AC458770 AC524306 AC589842 AC655378 AC720914 AC786450 AC851986 AC917522 AC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formula1>900</formula1>
    </dataValidation>
    <dataValidation type="list" allowBlank="1" showInputMessage="1" showErrorMessage="1" errorTitle="Ошибка" error="Выберите значение из списка" prompt="Выберите значение из списка" sqref="O23 V23 AC23">
      <formula1>kind_of_cons</formula1>
    </dataValidation>
    <dataValidation type="decimal" allowBlank="1" showErrorMessage="1" errorTitle="Ошибка" error="Допускается ввод только действительных чисел!" sqref="O24 V24 AC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48</v>
      </c>
    </row>
    <row r="2" spans="1:20" ht="22.5">
      <c r="F2" s="1278" t="s">
        <v>470</v>
      </c>
      <c r="G2" s="1279"/>
      <c r="H2" s="1280"/>
      <c r="I2" s="608"/>
    </row>
    <row r="3" spans="1:20" ht="3" customHeight="1"/>
    <row r="4" spans="1:20" s="538" customFormat="1" ht="11.25">
      <c r="A4" s="558"/>
      <c r="B4" s="558"/>
      <c r="C4" s="558"/>
      <c r="D4" s="558"/>
      <c r="F4" s="1236" t="s">
        <v>444</v>
      </c>
      <c r="G4" s="1236"/>
      <c r="H4" s="1236"/>
      <c r="I4" s="1281"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1"/>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15.05.2019</v>
      </c>
      <c r="I7" s="549" t="s">
        <v>472</v>
      </c>
      <c r="J7" s="583"/>
      <c r="K7" s="558"/>
      <c r="L7" s="558"/>
      <c r="M7" s="558"/>
      <c r="N7" s="558"/>
      <c r="O7" s="558"/>
      <c r="P7" s="558"/>
      <c r="Q7" s="558"/>
      <c r="R7" s="558"/>
      <c r="S7" s="558"/>
      <c r="T7" s="558"/>
    </row>
    <row r="8" spans="1:20" s="538" customFormat="1" ht="45">
      <c r="A8" s="1282">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2"/>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2"/>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2"/>
      <c r="B11" s="1282">
        <v>1</v>
      </c>
      <c r="C11" s="591"/>
      <c r="D11" s="591"/>
      <c r="F11" s="584" t="str">
        <f>"4."&amp;mergeValue(A11) &amp;"."&amp;mergeValue(B11)</f>
        <v>4.1.1</v>
      </c>
      <c r="G11" s="579" t="s">
        <v>570</v>
      </c>
      <c r="H11" s="572" t="str">
        <f>IF(region_name="","",region_name)</f>
        <v>Ростовская область</v>
      </c>
      <c r="I11" s="549" t="s">
        <v>478</v>
      </c>
      <c r="J11" s="583"/>
      <c r="K11" s="558"/>
      <c r="L11" s="558"/>
      <c r="M11" s="558"/>
      <c r="N11" s="558"/>
      <c r="O11" s="558"/>
      <c r="P11" s="558"/>
      <c r="Q11" s="558"/>
      <c r="R11" s="558"/>
      <c r="S11" s="558"/>
      <c r="T11" s="558"/>
    </row>
    <row r="12" spans="1:20" s="538" customFormat="1" ht="22.5">
      <c r="A12" s="1282"/>
      <c r="B12" s="1282"/>
      <c r="C12" s="1282">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2"/>
      <c r="B13" s="1282"/>
      <c r="C13" s="1282"/>
      <c r="D13" s="591">
        <v>1</v>
      </c>
      <c r="F13" s="584" t="str">
        <f>"4."&amp;mergeValue(A13) &amp;"."&amp;mergeValue(B13)&amp;"."&amp;mergeValue(C13)&amp;"."&amp;mergeValue(D13)</f>
        <v>4.1.1.1.1</v>
      </c>
      <c r="G13" s="601" t="s">
        <v>477</v>
      </c>
      <c r="H13" s="572"/>
      <c r="I13" s="1283" t="s">
        <v>569</v>
      </c>
      <c r="J13" s="583"/>
      <c r="K13" s="558"/>
      <c r="L13" s="558"/>
      <c r="M13" s="558"/>
      <c r="N13" s="558"/>
      <c r="O13" s="558"/>
      <c r="P13" s="558"/>
      <c r="Q13" s="558"/>
      <c r="R13" s="558"/>
      <c r="S13" s="558"/>
      <c r="T13" s="558"/>
    </row>
    <row r="14" spans="1:20" s="538" customFormat="1" ht="18.75">
      <c r="A14" s="1282"/>
      <c r="B14" s="1282"/>
      <c r="C14" s="1282"/>
      <c r="D14" s="591"/>
      <c r="F14" s="587"/>
      <c r="G14" s="519" t="s">
        <v>4</v>
      </c>
      <c r="H14" s="592"/>
      <c r="I14" s="1283"/>
      <c r="J14" s="583"/>
      <c r="K14" s="558"/>
      <c r="L14" s="558"/>
      <c r="M14" s="558"/>
      <c r="N14" s="558"/>
      <c r="O14" s="558"/>
      <c r="P14" s="558"/>
      <c r="Q14" s="558"/>
      <c r="R14" s="558"/>
      <c r="S14" s="558"/>
      <c r="T14" s="558"/>
    </row>
    <row r="15" spans="1:20" s="538" customFormat="1" ht="18.75">
      <c r="A15" s="1282"/>
      <c r="B15" s="1282"/>
      <c r="C15" s="591"/>
      <c r="D15" s="591"/>
      <c r="F15" s="602"/>
      <c r="G15" s="545" t="s">
        <v>400</v>
      </c>
      <c r="H15" s="603"/>
      <c r="I15" s="604"/>
      <c r="J15" s="583"/>
      <c r="K15" s="558"/>
      <c r="L15" s="558"/>
      <c r="M15" s="558"/>
      <c r="N15" s="558"/>
      <c r="O15" s="558"/>
      <c r="P15" s="558"/>
      <c r="Q15" s="558"/>
      <c r="R15" s="558"/>
      <c r="S15" s="558"/>
      <c r="T15" s="558"/>
    </row>
    <row r="16" spans="1:20" s="538" customFormat="1" ht="18.75">
      <c r="A16" s="1282"/>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7" t="s">
        <v>571</v>
      </c>
      <c r="H19" s="1277"/>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299" t="s">
        <v>717</v>
      </c>
      <c r="M5" s="1299"/>
      <c r="N5" s="1299"/>
      <c r="O5" s="1299"/>
      <c r="P5" s="1299"/>
      <c r="Q5" s="1299"/>
      <c r="R5" s="1299"/>
      <c r="S5" s="1299"/>
      <c r="T5" s="1299"/>
      <c r="U5" s="632"/>
    </row>
    <row r="6" spans="1:34" ht="3" customHeight="1">
      <c r="J6" s="498"/>
      <c r="K6" s="498"/>
      <c r="L6" s="493"/>
      <c r="M6" s="493"/>
      <c r="N6" s="493"/>
      <c r="O6" s="497"/>
      <c r="P6" s="497"/>
      <c r="Q6" s="497"/>
      <c r="R6" s="497"/>
      <c r="S6" s="497"/>
      <c r="T6" s="497"/>
      <c r="U6" s="497"/>
      <c r="V6" s="501"/>
    </row>
    <row r="7" spans="1:34" s="775" customFormat="1" ht="5.25" hidden="1">
      <c r="A7" s="1095"/>
      <c r="B7" s="1095"/>
      <c r="C7" s="1095"/>
      <c r="D7" s="1095"/>
      <c r="E7" s="1095"/>
      <c r="F7" s="1095"/>
      <c r="G7" s="1098"/>
      <c r="H7" s="1098"/>
      <c r="I7" s="746"/>
      <c r="J7" s="747"/>
      <c r="K7" s="747"/>
      <c r="L7" s="748"/>
      <c r="M7" s="1165"/>
      <c r="N7" s="748"/>
      <c r="O7" s="1321"/>
      <c r="P7" s="1321"/>
      <c r="Q7" s="778"/>
      <c r="R7" s="778"/>
      <c r="S7" s="778"/>
      <c r="T7" s="778"/>
      <c r="U7" s="779"/>
      <c r="V7" s="780"/>
      <c r="X7" s="1095"/>
      <c r="Y7" s="1095"/>
      <c r="Z7" s="1095"/>
      <c r="AA7" s="1095"/>
      <c r="AB7" s="1095"/>
      <c r="AC7" s="1095"/>
      <c r="AD7" s="1095"/>
      <c r="AE7" s="1095"/>
      <c r="AF7" s="1095"/>
      <c r="AG7" s="1095"/>
      <c r="AH7" s="1095"/>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5"/>
      <c r="P9" s="1305"/>
      <c r="Q9" s="1305"/>
      <c r="R9" s="1305"/>
      <c r="S9" s="1305"/>
      <c r="T9" s="1305"/>
      <c r="U9" s="779"/>
      <c r="V9" s="779"/>
      <c r="X9" s="1117"/>
      <c r="Y9" s="1117"/>
      <c r="Z9" s="1117"/>
      <c r="AA9" s="1117"/>
      <c r="AB9" s="1117"/>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утверждении тарифов</v>
      </c>
      <c r="N10" s="1121"/>
      <c r="O10" s="1306" t="str">
        <f>IF(datePr_ch="",IF(datePr="","",datePr),datePr_ch)</f>
        <v>30.04.2019</v>
      </c>
      <c r="P10" s="1306"/>
      <c r="Q10" s="1306"/>
      <c r="R10" s="1306"/>
      <c r="S10" s="1306"/>
      <c r="T10" s="1306"/>
      <c r="U10" s="550"/>
      <c r="V10" s="550"/>
      <c r="W10" s="488"/>
      <c r="X10" s="558"/>
      <c r="Y10" s="558"/>
      <c r="Z10" s="558"/>
      <c r="AA10" s="558"/>
      <c r="AB10" s="558"/>
      <c r="AC10" s="558"/>
      <c r="AD10" s="558"/>
      <c r="AE10" s="558"/>
      <c r="AF10" s="558"/>
      <c r="AG10" s="558"/>
      <c r="AH10" s="558"/>
    </row>
    <row r="11" spans="1:34" s="538" customFormat="1" ht="22.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утверждении тарифов</v>
      </c>
      <c r="N11" s="1121"/>
      <c r="O11" s="1306" t="str">
        <f>IF(numberPr_ch="",IF(numberPr="","",numberPr),numberPr_ch)</f>
        <v>175</v>
      </c>
      <c r="P11" s="1306"/>
      <c r="Q11" s="1306"/>
      <c r="R11" s="1306"/>
      <c r="S11" s="1306"/>
      <c r="T11" s="1306"/>
      <c r="U11" s="550"/>
      <c r="V11" s="550"/>
      <c r="W11" s="488"/>
      <c r="X11" s="558"/>
      <c r="Y11" s="558"/>
      <c r="Z11" s="558"/>
      <c r="AA11" s="558"/>
      <c r="AB11" s="558"/>
      <c r="AC11" s="558"/>
      <c r="AD11" s="558"/>
      <c r="AE11" s="558"/>
      <c r="AF11" s="558"/>
      <c r="AG11" s="558"/>
      <c r="AH11" s="558"/>
    </row>
    <row r="12" spans="1:34" s="745" customFormat="1" ht="5.25" hidden="1">
      <c r="A12" s="1117"/>
      <c r="B12" s="1117"/>
      <c r="C12" s="1117"/>
      <c r="D12" s="1117"/>
      <c r="E12" s="1117"/>
      <c r="F12" s="1117"/>
      <c r="G12" s="1117"/>
      <c r="H12" s="1117"/>
      <c r="L12" s="1168"/>
      <c r="M12" s="1040"/>
      <c r="O12" s="1305"/>
      <c r="P12" s="1305"/>
      <c r="Q12" s="1305"/>
      <c r="R12" s="1305"/>
      <c r="S12" s="1305"/>
      <c r="T12" s="1305"/>
      <c r="U12" s="779"/>
      <c r="V12" s="779"/>
      <c r="X12" s="1117"/>
      <c r="Y12" s="1117"/>
      <c r="Z12" s="1117"/>
      <c r="AA12" s="1117"/>
      <c r="AB12" s="1117"/>
    </row>
    <row r="13" spans="1:34" s="538" customFormat="1" ht="11.25" hidden="1">
      <c r="A13" s="558"/>
      <c r="B13" s="558"/>
      <c r="C13" s="558"/>
      <c r="D13" s="558"/>
      <c r="E13" s="558"/>
      <c r="F13" s="558"/>
      <c r="G13" s="558"/>
      <c r="H13" s="558"/>
      <c r="L13" s="1300"/>
      <c r="M13" s="1300"/>
      <c r="N13" s="535"/>
      <c r="O13" s="550"/>
      <c r="P13" s="550"/>
      <c r="Q13" s="550"/>
      <c r="R13" s="550"/>
      <c r="S13" s="550"/>
      <c r="T13" s="550"/>
      <c r="U13" s="556" t="s">
        <v>370</v>
      </c>
      <c r="X13" s="558"/>
      <c r="Y13" s="558"/>
      <c r="Z13" s="558"/>
      <c r="AA13" s="558"/>
      <c r="AB13" s="558"/>
      <c r="AC13" s="558"/>
      <c r="AD13" s="558"/>
      <c r="AE13" s="558"/>
      <c r="AF13" s="558"/>
      <c r="AG13" s="558"/>
      <c r="AH13" s="558"/>
    </row>
    <row r="14" spans="1:34">
      <c r="J14" s="498"/>
      <c r="K14" s="498"/>
      <c r="L14" s="493"/>
      <c r="M14" s="493"/>
      <c r="N14" s="471"/>
      <c r="O14" s="1307"/>
      <c r="P14" s="1307"/>
      <c r="Q14" s="1307"/>
      <c r="R14" s="1307"/>
      <c r="S14" s="1307"/>
      <c r="T14" s="1307"/>
      <c r="U14" s="1307"/>
    </row>
    <row r="15" spans="1:34">
      <c r="J15" s="498"/>
      <c r="K15" s="498"/>
      <c r="L15" s="1236" t="s">
        <v>444</v>
      </c>
      <c r="M15" s="1236"/>
      <c r="N15" s="1236"/>
      <c r="O15" s="1236"/>
      <c r="P15" s="1236"/>
      <c r="Q15" s="1236"/>
      <c r="R15" s="1236"/>
      <c r="S15" s="1236"/>
      <c r="T15" s="1236"/>
      <c r="U15" s="1236"/>
      <c r="V15" s="1236"/>
      <c r="W15" s="1236" t="s">
        <v>445</v>
      </c>
    </row>
    <row r="16" spans="1:34" ht="14.25" customHeight="1">
      <c r="J16" s="498"/>
      <c r="K16" s="498"/>
      <c r="L16" s="1313" t="s">
        <v>90</v>
      </c>
      <c r="M16" s="1313" t="s">
        <v>602</v>
      </c>
      <c r="N16" s="629"/>
      <c r="O16" s="1314" t="s">
        <v>604</v>
      </c>
      <c r="P16" s="1315"/>
      <c r="Q16" s="1315"/>
      <c r="R16" s="1315"/>
      <c r="S16" s="1315"/>
      <c r="T16" s="1316"/>
      <c r="U16" s="1296" t="s">
        <v>338</v>
      </c>
      <c r="V16" s="1310" t="s">
        <v>273</v>
      </c>
      <c r="W16" s="1236"/>
    </row>
    <row r="17" spans="1:36" ht="14.25" customHeight="1">
      <c r="J17" s="498"/>
      <c r="K17" s="498"/>
      <c r="L17" s="1313"/>
      <c r="M17" s="1313"/>
      <c r="N17" s="630"/>
      <c r="O17" s="1319" t="s">
        <v>578</v>
      </c>
      <c r="P17" s="1317" t="s">
        <v>269</v>
      </c>
      <c r="Q17" s="1318"/>
      <c r="R17" s="1293" t="s">
        <v>615</v>
      </c>
      <c r="S17" s="1294"/>
      <c r="T17" s="1295"/>
      <c r="U17" s="1297"/>
      <c r="V17" s="1311"/>
      <c r="W17" s="1236"/>
    </row>
    <row r="18" spans="1:36" ht="33.75" customHeight="1">
      <c r="J18" s="498"/>
      <c r="K18" s="498"/>
      <c r="L18" s="1313"/>
      <c r="M18" s="1313"/>
      <c r="N18" s="631"/>
      <c r="O18" s="1320"/>
      <c r="P18" s="504" t="s">
        <v>579</v>
      </c>
      <c r="Q18" s="504" t="s">
        <v>6</v>
      </c>
      <c r="R18" s="505" t="s">
        <v>272</v>
      </c>
      <c r="S18" s="1308" t="s">
        <v>271</v>
      </c>
      <c r="T18" s="1309"/>
      <c r="U18" s="1298"/>
      <c r="V18" s="1312"/>
      <c r="W18" s="1236"/>
    </row>
    <row r="19" spans="1:36">
      <c r="J19" s="498"/>
      <c r="K19" s="537">
        <v>1</v>
      </c>
      <c r="L19" s="615" t="s">
        <v>91</v>
      </c>
      <c r="M19" s="615" t="s">
        <v>47</v>
      </c>
      <c r="N19" s="617" t="str">
        <f ca="1">OFFSET(N19,0,-1)</f>
        <v>2</v>
      </c>
      <c r="O19" s="616">
        <f ca="1">OFFSET(O19,0,-1)+1</f>
        <v>3</v>
      </c>
      <c r="P19" s="616">
        <f ca="1">OFFSET(P19,0,-1)+1</f>
        <v>4</v>
      </c>
      <c r="Q19" s="616">
        <f ca="1">OFFSET(Q19,0,-1)+1</f>
        <v>5</v>
      </c>
      <c r="R19" s="616">
        <f ca="1">OFFSET(R19,0,-1)+1</f>
        <v>6</v>
      </c>
      <c r="S19" s="1301">
        <f ca="1">OFFSET(S19,0,-1)+1</f>
        <v>7</v>
      </c>
      <c r="T19" s="1301"/>
      <c r="U19" s="616">
        <f ca="1">OFFSET(U19,0,-2)+1</f>
        <v>8</v>
      </c>
      <c r="V19" s="617">
        <f ca="1">OFFSET(V19,0,-1)</f>
        <v>8</v>
      </c>
      <c r="W19" s="616">
        <f ca="1">OFFSET(W19,0,-1)+1</f>
        <v>9</v>
      </c>
    </row>
    <row r="20" spans="1:36" ht="22.5">
      <c r="A20" s="1284">
        <v>1</v>
      </c>
      <c r="B20" s="830"/>
      <c r="C20" s="830"/>
      <c r="D20" s="830"/>
      <c r="E20" s="831"/>
      <c r="F20" s="832"/>
      <c r="G20" s="832"/>
      <c r="H20" s="832"/>
      <c r="I20" s="833"/>
      <c r="J20" s="828"/>
      <c r="K20" s="835"/>
      <c r="L20" s="561">
        <f>mergeValue(A20)</f>
        <v>1</v>
      </c>
      <c r="M20" s="609" t="s">
        <v>19</v>
      </c>
      <c r="N20" s="614"/>
      <c r="O20" s="1285"/>
      <c r="P20" s="1285"/>
      <c r="Q20" s="1285"/>
      <c r="R20" s="1285"/>
      <c r="S20" s="1285"/>
      <c r="T20" s="1285"/>
      <c r="U20" s="1285"/>
      <c r="V20" s="1285"/>
      <c r="W20" s="1125" t="s">
        <v>718</v>
      </c>
      <c r="Y20" s="557"/>
      <c r="Z20" s="557" t="str">
        <f t="shared" ref="Z20:Z33" si="0">IF(M20="","",M20 )</f>
        <v>Наименование тарифа</v>
      </c>
      <c r="AA20" s="557"/>
      <c r="AB20" s="557"/>
      <c r="AC20" s="557"/>
      <c r="AI20" s="553"/>
      <c r="AJ20" s="553"/>
    </row>
    <row r="21" spans="1:36" ht="22.5">
      <c r="A21" s="1284"/>
      <c r="B21" s="1284">
        <v>1</v>
      </c>
      <c r="C21" s="830"/>
      <c r="D21" s="830"/>
      <c r="E21" s="832"/>
      <c r="F21" s="832"/>
      <c r="G21" s="832"/>
      <c r="H21" s="832"/>
      <c r="I21" s="827"/>
      <c r="J21" s="826"/>
      <c r="K21" s="829"/>
      <c r="L21" s="561" t="str">
        <f>mergeValue(A21) &amp;"."&amp; mergeValue(B21)</f>
        <v>1.1</v>
      </c>
      <c r="M21" s="515" t="s">
        <v>15</v>
      </c>
      <c r="N21" s="614"/>
      <c r="O21" s="1285"/>
      <c r="P21" s="1285"/>
      <c r="Q21" s="1285"/>
      <c r="R21" s="1285"/>
      <c r="S21" s="1285"/>
      <c r="T21" s="1285"/>
      <c r="U21" s="1285"/>
      <c r="V21" s="1285"/>
      <c r="W21" s="1125" t="s">
        <v>459</v>
      </c>
      <c r="Y21" s="557"/>
      <c r="Z21" s="557" t="str">
        <f t="shared" si="0"/>
        <v>Территория действия тарифа</v>
      </c>
      <c r="AA21" s="557"/>
      <c r="AB21" s="557"/>
      <c r="AC21" s="557"/>
      <c r="AI21" s="553"/>
      <c r="AJ21" s="553"/>
    </row>
    <row r="22" spans="1:36" ht="22.5">
      <c r="A22" s="1284"/>
      <c r="B22" s="1284"/>
      <c r="C22" s="1284">
        <v>1</v>
      </c>
      <c r="D22" s="830"/>
      <c r="E22" s="832"/>
      <c r="F22" s="832"/>
      <c r="G22" s="832"/>
      <c r="H22" s="832"/>
      <c r="I22" s="834"/>
      <c r="J22" s="826"/>
      <c r="K22" s="829"/>
      <c r="L22" s="561" t="str">
        <f>mergeValue(A22) &amp;"."&amp; mergeValue(B22)&amp;"."&amp; mergeValue(C22)</f>
        <v>1.1.1</v>
      </c>
      <c r="M22" s="516" t="s">
        <v>7</v>
      </c>
      <c r="N22" s="614"/>
      <c r="O22" s="1285"/>
      <c r="P22" s="1285"/>
      <c r="Q22" s="1285"/>
      <c r="R22" s="1285"/>
      <c r="S22" s="1285"/>
      <c r="T22" s="1285"/>
      <c r="U22" s="1285"/>
      <c r="V22" s="1285"/>
      <c r="W22" s="1125" t="s">
        <v>600</v>
      </c>
      <c r="Y22" s="557"/>
      <c r="Z22" s="557" t="str">
        <f t="shared" si="0"/>
        <v xml:space="preserve">Наименование системы теплоснабжения </v>
      </c>
      <c r="AA22" s="557"/>
      <c r="AB22" s="557"/>
      <c r="AC22" s="557"/>
      <c r="AI22" s="553"/>
      <c r="AJ22" s="553"/>
    </row>
    <row r="23" spans="1:36" ht="22.5">
      <c r="A23" s="1284"/>
      <c r="B23" s="1284"/>
      <c r="C23" s="1284"/>
      <c r="D23" s="1284">
        <v>1</v>
      </c>
      <c r="E23" s="832"/>
      <c r="F23" s="832"/>
      <c r="G23" s="832"/>
      <c r="H23" s="832"/>
      <c r="I23" s="834"/>
      <c r="J23" s="826"/>
      <c r="K23" s="829"/>
      <c r="L23" s="561" t="str">
        <f>mergeValue(A23) &amp;"."&amp; mergeValue(B23)&amp;"."&amp; mergeValue(C23)&amp;"."&amp; mergeValue(D23)</f>
        <v>1.1.1.1</v>
      </c>
      <c r="M23" s="517" t="s">
        <v>21</v>
      </c>
      <c r="N23" s="614"/>
      <c r="O23" s="1285"/>
      <c r="P23" s="1285"/>
      <c r="Q23" s="1285"/>
      <c r="R23" s="1285"/>
      <c r="S23" s="1285"/>
      <c r="T23" s="1285"/>
      <c r="U23" s="1285"/>
      <c r="V23" s="1285"/>
      <c r="W23" s="1125" t="s">
        <v>601</v>
      </c>
      <c r="Y23" s="557"/>
      <c r="Z23" s="557" t="str">
        <f t="shared" si="0"/>
        <v xml:space="preserve">Источник тепловой энергии  </v>
      </c>
      <c r="AA23" s="557"/>
      <c r="AB23" s="557"/>
      <c r="AC23" s="557"/>
      <c r="AI23" s="553"/>
      <c r="AJ23" s="553"/>
    </row>
    <row r="24" spans="1:36" ht="78.75">
      <c r="A24" s="1284"/>
      <c r="B24" s="1284"/>
      <c r="C24" s="1284"/>
      <c r="D24" s="1284"/>
      <c r="E24" s="1284">
        <v>1</v>
      </c>
      <c r="F24" s="832"/>
      <c r="G24" s="832"/>
      <c r="H24" s="830">
        <v>1</v>
      </c>
      <c r="I24" s="1284">
        <v>1</v>
      </c>
      <c r="J24" s="832"/>
      <c r="K24" s="837"/>
      <c r="L24" s="561" t="str">
        <f>mergeValue(A24) &amp;"."&amp; mergeValue(B24)&amp;"."&amp; mergeValue(C24)&amp;"."&amp; mergeValue(D24)&amp;"."&amp; mergeValue(E24)</f>
        <v>1.1.1.1.1</v>
      </c>
      <c r="M24" s="523" t="s">
        <v>8</v>
      </c>
      <c r="N24" s="614"/>
      <c r="O24" s="1286"/>
      <c r="P24" s="1286"/>
      <c r="Q24" s="1286"/>
      <c r="R24" s="1286"/>
      <c r="S24" s="1286"/>
      <c r="T24" s="1286"/>
      <c r="U24" s="1286"/>
      <c r="V24" s="1286"/>
      <c r="W24" s="1125"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284"/>
      <c r="B25" s="1284"/>
      <c r="C25" s="1284"/>
      <c r="D25" s="1284"/>
      <c r="E25" s="1284"/>
      <c r="F25" s="1284">
        <v>1</v>
      </c>
      <c r="G25" s="830"/>
      <c r="H25" s="830"/>
      <c r="I25" s="1284"/>
      <c r="J25" s="1284">
        <v>1</v>
      </c>
      <c r="K25" s="838"/>
      <c r="L25" s="561" t="str">
        <f>mergeValue(A25) &amp;"."&amp; mergeValue(B25)&amp;"."&amp; mergeValue(C25)&amp;"."&amp; mergeValue(D25)&amp;"."&amp; mergeValue(E25)&amp;"."&amp; mergeValue(F25)</f>
        <v>1.1.1.1.1.1</v>
      </c>
      <c r="M25" s="524" t="s">
        <v>9</v>
      </c>
      <c r="N25" s="614"/>
      <c r="O25" s="1287"/>
      <c r="P25" s="1288"/>
      <c r="Q25" s="1288"/>
      <c r="R25" s="1288"/>
      <c r="S25" s="1288"/>
      <c r="T25" s="1288"/>
      <c r="U25" s="1288"/>
      <c r="V25" s="1289"/>
      <c r="W25" s="1125" t="s">
        <v>720</v>
      </c>
      <c r="Y25" s="557"/>
      <c r="Z25" s="557" t="str">
        <f t="shared" si="0"/>
        <v>Группа потребителей</v>
      </c>
      <c r="AA25" s="557"/>
      <c r="AB25" s="557"/>
      <c r="AC25" s="557"/>
      <c r="AI25" s="553"/>
      <c r="AJ25" s="553"/>
    </row>
    <row r="26" spans="1:36" ht="122.1" customHeight="1">
      <c r="A26" s="1284"/>
      <c r="B26" s="1284"/>
      <c r="C26" s="1284"/>
      <c r="D26" s="1284"/>
      <c r="E26" s="1284"/>
      <c r="F26" s="1284"/>
      <c r="G26" s="830">
        <v>1</v>
      </c>
      <c r="H26" s="830"/>
      <c r="I26" s="1284"/>
      <c r="J26" s="1284"/>
      <c r="K26" s="838">
        <v>1</v>
      </c>
      <c r="L26" s="561" t="str">
        <f>mergeValue(A26) &amp;"."&amp; mergeValue(B26)&amp;"."&amp; mergeValue(C26)&amp;"."&amp; mergeValue(D26)&amp;"."&amp; mergeValue(E26)&amp;"."&amp; mergeValue(F26)&amp;"."&amp; mergeValue(G26)</f>
        <v>1.1.1.1.1.1.1</v>
      </c>
      <c r="M26" s="1084"/>
      <c r="N26" s="614"/>
      <c r="O26" s="531"/>
      <c r="P26" s="531"/>
      <c r="Q26" s="1034"/>
      <c r="R26" s="1291"/>
      <c r="S26" s="1292" t="s">
        <v>82</v>
      </c>
      <c r="T26" s="1291"/>
      <c r="U26" s="1292" t="s">
        <v>83</v>
      </c>
      <c r="V26" s="531"/>
      <c r="W26" s="1302" t="s">
        <v>721</v>
      </c>
      <c r="X26" s="553" t="str">
        <f>strCheckDate(O27:V27)</f>
        <v/>
      </c>
      <c r="Y26" s="557"/>
      <c r="Z26" s="557" t="str">
        <f t="shared" si="0"/>
        <v/>
      </c>
      <c r="AA26" s="557"/>
      <c r="AB26" s="557"/>
      <c r="AC26" s="557"/>
      <c r="AI26" s="553"/>
      <c r="AJ26" s="553"/>
    </row>
    <row r="27" spans="1:36" ht="11.25" hidden="1">
      <c r="A27" s="1284"/>
      <c r="B27" s="1284"/>
      <c r="C27" s="1284"/>
      <c r="D27" s="1284"/>
      <c r="E27" s="1284"/>
      <c r="F27" s="1284"/>
      <c r="G27" s="830"/>
      <c r="H27" s="830"/>
      <c r="I27" s="1284"/>
      <c r="J27" s="1284"/>
      <c r="K27" s="838"/>
      <c r="L27" s="568"/>
      <c r="M27" s="614"/>
      <c r="N27" s="614"/>
      <c r="O27" s="531"/>
      <c r="P27" s="531"/>
      <c r="Q27" s="552" t="str">
        <f>R26 &amp; "-" &amp; T26</f>
        <v>-</v>
      </c>
      <c r="R27" s="1291"/>
      <c r="S27" s="1292"/>
      <c r="T27" s="1291"/>
      <c r="U27" s="1292"/>
      <c r="V27" s="531"/>
      <c r="W27" s="1303"/>
      <c r="Y27" s="557"/>
      <c r="Z27" s="557" t="str">
        <f t="shared" si="0"/>
        <v/>
      </c>
      <c r="AA27" s="557"/>
      <c r="AB27" s="557"/>
      <c r="AC27" s="557"/>
      <c r="AI27" s="553"/>
      <c r="AJ27" s="553"/>
    </row>
    <row r="28" spans="1:36" ht="15" customHeight="1">
      <c r="A28" s="1284"/>
      <c r="B28" s="1284"/>
      <c r="C28" s="1284"/>
      <c r="D28" s="1284"/>
      <c r="E28" s="1284"/>
      <c r="F28" s="1284"/>
      <c r="G28" s="832"/>
      <c r="H28" s="830"/>
      <c r="I28" s="1284"/>
      <c r="J28" s="1284"/>
      <c r="K28" s="837"/>
      <c r="L28" s="507"/>
      <c r="M28" s="526" t="s">
        <v>24</v>
      </c>
      <c r="N28" s="533"/>
      <c r="O28" s="533"/>
      <c r="P28" s="533"/>
      <c r="Q28" s="533"/>
      <c r="R28" s="533"/>
      <c r="S28" s="533"/>
      <c r="T28" s="533"/>
      <c r="U28" s="533"/>
      <c r="V28" s="529"/>
      <c r="W28" s="1304"/>
      <c r="Y28" s="557"/>
      <c r="Z28" s="557" t="str">
        <f t="shared" si="0"/>
        <v>Добавить вид теплоносителя (параметры теплоносителя)</v>
      </c>
      <c r="AA28" s="557"/>
      <c r="AB28" s="557"/>
      <c r="AC28" s="557"/>
      <c r="AI28" s="553"/>
      <c r="AJ28" s="553"/>
    </row>
    <row r="29" spans="1:36" ht="15" customHeight="1">
      <c r="A29" s="1284"/>
      <c r="B29" s="1284"/>
      <c r="C29" s="1284"/>
      <c r="D29" s="1284"/>
      <c r="E29" s="1284"/>
      <c r="F29" s="832"/>
      <c r="G29" s="832"/>
      <c r="H29" s="830"/>
      <c r="I29" s="1284"/>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284"/>
      <c r="B30" s="1284"/>
      <c r="C30" s="1284"/>
      <c r="D30" s="1284"/>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284"/>
      <c r="B31" s="1284"/>
      <c r="C31" s="1284"/>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284"/>
      <c r="B32" s="1284"/>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284"/>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2"/>
      <c r="M34" s="534" t="s">
        <v>307</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7" t="s">
        <v>722</v>
      </c>
      <c r="N36" s="1277"/>
      <c r="O36" s="1277"/>
      <c r="P36" s="1277"/>
      <c r="Q36" s="1277"/>
      <c r="R36" s="1277"/>
      <c r="S36" s="1277"/>
      <c r="T36" s="1277"/>
      <c r="U36" s="1277"/>
      <c r="V36" s="1277"/>
      <c r="W36" s="1277"/>
    </row>
  </sheetData>
  <sheetProtection password="FA9C" sheet="1" objects="1" scenarios="1" formatColumns="0" formatRows="0"/>
  <dataConsolidate/>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48</v>
      </c>
    </row>
    <row r="2" spans="1:20" ht="22.5">
      <c r="F2" s="1278" t="s">
        <v>470</v>
      </c>
      <c r="G2" s="1279"/>
      <c r="H2" s="1280"/>
      <c r="I2" s="756"/>
    </row>
    <row r="3" spans="1:20" ht="3" customHeight="1"/>
    <row r="4" spans="1:20" s="538" customFormat="1" ht="11.25">
      <c r="A4" s="733"/>
      <c r="B4" s="733"/>
      <c r="C4" s="733"/>
      <c r="D4" s="733"/>
      <c r="F4" s="1236" t="s">
        <v>444</v>
      </c>
      <c r="G4" s="1236"/>
      <c r="H4" s="1236"/>
      <c r="I4" s="1281" t="s">
        <v>445</v>
      </c>
      <c r="J4" s="733"/>
      <c r="K4" s="733"/>
      <c r="L4" s="733"/>
      <c r="M4" s="733"/>
      <c r="N4" s="733"/>
      <c r="O4" s="733"/>
      <c r="P4" s="733"/>
      <c r="Q4" s="733"/>
      <c r="R4" s="733"/>
      <c r="S4" s="733"/>
      <c r="T4" s="733"/>
    </row>
    <row r="5" spans="1:20" s="538" customFormat="1" ht="11.25" customHeight="1">
      <c r="A5" s="733"/>
      <c r="B5" s="733"/>
      <c r="C5" s="733"/>
      <c r="D5" s="733"/>
      <c r="F5" s="738" t="s">
        <v>90</v>
      </c>
      <c r="G5" s="760" t="s">
        <v>447</v>
      </c>
      <c r="H5" s="752" t="s">
        <v>438</v>
      </c>
      <c r="I5" s="1281"/>
      <c r="J5" s="733"/>
      <c r="K5" s="733"/>
      <c r="L5" s="733"/>
      <c r="M5" s="733"/>
      <c r="N5" s="733"/>
      <c r="O5" s="733"/>
      <c r="P5" s="733"/>
      <c r="Q5" s="733"/>
      <c r="R5" s="733"/>
      <c r="S5" s="733"/>
      <c r="T5" s="733"/>
    </row>
    <row r="6" spans="1:20" s="538" customFormat="1" ht="12" customHeight="1">
      <c r="A6" s="733"/>
      <c r="B6" s="733"/>
      <c r="C6" s="733"/>
      <c r="D6" s="733"/>
      <c r="F6" s="761" t="s">
        <v>91</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15.05.2019</v>
      </c>
      <c r="I7" s="766" t="s">
        <v>472</v>
      </c>
      <c r="J7" s="583"/>
      <c r="K7" s="733"/>
      <c r="L7" s="733"/>
      <c r="M7" s="733"/>
      <c r="N7" s="733"/>
      <c r="O7" s="733"/>
      <c r="P7" s="733"/>
      <c r="Q7" s="733"/>
      <c r="R7" s="733"/>
      <c r="S7" s="733"/>
      <c r="T7" s="733"/>
    </row>
    <row r="8" spans="1:20" s="538" customFormat="1" ht="45">
      <c r="A8" s="1282">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82"/>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82"/>
      <c r="B10" s="733"/>
      <c r="C10" s="733"/>
      <c r="D10" s="733"/>
      <c r="F10" s="764" t="str">
        <f>"4."&amp;mergeValue(A10)</f>
        <v>4.1</v>
      </c>
      <c r="G10" s="765" t="s">
        <v>475</v>
      </c>
      <c r="H10" s="752" t="s">
        <v>448</v>
      </c>
      <c r="I10" s="766"/>
      <c r="J10" s="583"/>
      <c r="K10" s="733"/>
      <c r="L10" s="733"/>
      <c r="M10" s="733"/>
      <c r="N10" s="733"/>
      <c r="O10" s="733"/>
      <c r="P10" s="733"/>
      <c r="Q10" s="733"/>
      <c r="R10" s="733"/>
      <c r="S10" s="733"/>
      <c r="T10" s="733"/>
    </row>
    <row r="11" spans="1:20" s="538" customFormat="1" ht="18.75">
      <c r="A11" s="1282"/>
      <c r="B11" s="1282">
        <v>1</v>
      </c>
      <c r="C11" s="739"/>
      <c r="D11" s="739"/>
      <c r="F11" s="764" t="str">
        <f>"4."&amp;mergeValue(A11) &amp;"."&amp;mergeValue(B11)</f>
        <v>4.1.1</v>
      </c>
      <c r="G11" s="777" t="s">
        <v>570</v>
      </c>
      <c r="H11" s="755" t="str">
        <f>IF(region_name="","",region_name)</f>
        <v>Ростовская область</v>
      </c>
      <c r="I11" s="766" t="s">
        <v>478</v>
      </c>
      <c r="J11" s="583"/>
      <c r="K11" s="733"/>
      <c r="L11" s="733"/>
      <c r="M11" s="733"/>
      <c r="N11" s="733"/>
      <c r="O11" s="733"/>
      <c r="P11" s="733"/>
      <c r="Q11" s="733"/>
      <c r="R11" s="733"/>
      <c r="S11" s="733"/>
      <c r="T11" s="733"/>
    </row>
    <row r="12" spans="1:20" s="538" customFormat="1" ht="22.5">
      <c r="A12" s="1282"/>
      <c r="B12" s="1282"/>
      <c r="C12" s="1282">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82"/>
      <c r="B13" s="1282"/>
      <c r="C13" s="1282"/>
      <c r="D13" s="739">
        <v>1</v>
      </c>
      <c r="F13" s="764" t="str">
        <f>"4."&amp;mergeValue(A13) &amp;"."&amp;mergeValue(B13)&amp;"."&amp;mergeValue(C13)&amp;"."&amp;mergeValue(D13)</f>
        <v>4.1.1.1.1</v>
      </c>
      <c r="G13" s="768" t="s">
        <v>477</v>
      </c>
      <c r="H13" s="755"/>
      <c r="I13" s="1283" t="s">
        <v>569</v>
      </c>
      <c r="J13" s="583"/>
      <c r="K13" s="733"/>
      <c r="L13" s="733"/>
      <c r="M13" s="733"/>
      <c r="N13" s="733"/>
      <c r="O13" s="733"/>
      <c r="P13" s="733"/>
      <c r="Q13" s="733"/>
      <c r="R13" s="733"/>
      <c r="S13" s="733"/>
      <c r="T13" s="733"/>
    </row>
    <row r="14" spans="1:20" s="538" customFormat="1" ht="18.75">
      <c r="A14" s="1282"/>
      <c r="B14" s="1282"/>
      <c r="C14" s="1282"/>
      <c r="D14" s="739"/>
      <c r="F14" s="769"/>
      <c r="G14" s="721" t="s">
        <v>4</v>
      </c>
      <c r="H14" s="592"/>
      <c r="I14" s="1283"/>
      <c r="J14" s="583"/>
      <c r="K14" s="733"/>
      <c r="L14" s="733"/>
      <c r="M14" s="733"/>
      <c r="N14" s="733"/>
      <c r="O14" s="733"/>
      <c r="P14" s="733"/>
      <c r="Q14" s="733"/>
      <c r="R14" s="733"/>
      <c r="S14" s="733"/>
      <c r="T14" s="733"/>
    </row>
    <row r="15" spans="1:20" s="538" customFormat="1" ht="18.75">
      <c r="A15" s="1282"/>
      <c r="B15" s="1282"/>
      <c r="C15" s="739"/>
      <c r="D15" s="739"/>
      <c r="F15" s="602"/>
      <c r="G15" s="545" t="s">
        <v>400</v>
      </c>
      <c r="H15" s="603"/>
      <c r="I15" s="604"/>
      <c r="J15" s="583"/>
      <c r="K15" s="733"/>
      <c r="L15" s="733"/>
      <c r="M15" s="733"/>
      <c r="N15" s="733"/>
      <c r="O15" s="733"/>
      <c r="P15" s="733"/>
      <c r="Q15" s="733"/>
      <c r="R15" s="733"/>
      <c r="S15" s="733"/>
      <c r="T15" s="733"/>
    </row>
    <row r="16" spans="1:20" s="538" customFormat="1" ht="18.75">
      <c r="A16" s="1282"/>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7" t="s">
        <v>571</v>
      </c>
      <c r="H19" s="1277"/>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299" t="s">
        <v>717</v>
      </c>
      <c r="M5" s="1299"/>
      <c r="N5" s="1299"/>
      <c r="O5" s="1299"/>
      <c r="P5" s="1299"/>
      <c r="Q5" s="1299"/>
      <c r="R5" s="1299"/>
      <c r="S5" s="1299"/>
      <c r="T5" s="1299"/>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22"/>
      <c r="P7" s="1323"/>
      <c r="Q7" s="1323"/>
      <c r="R7" s="1323"/>
      <c r="S7" s="1323"/>
      <c r="T7" s="1324"/>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17"/>
      <c r="B9" s="1117"/>
      <c r="C9" s="1117"/>
      <c r="D9" s="1117"/>
      <c r="E9" s="1117"/>
      <c r="F9" s="1117"/>
      <c r="G9" s="1117"/>
      <c r="H9" s="1117"/>
      <c r="L9" s="1168"/>
      <c r="M9" s="1040"/>
      <c r="O9" s="1305"/>
      <c r="P9" s="1305"/>
      <c r="Q9" s="1305"/>
      <c r="R9" s="1305"/>
      <c r="S9" s="1305"/>
      <c r="T9" s="1305"/>
      <c r="U9" s="779"/>
      <c r="V9" s="779"/>
      <c r="X9" s="1117"/>
      <c r="Y9" s="1117"/>
      <c r="Z9" s="1117"/>
      <c r="AA9" s="1117"/>
      <c r="AB9" s="1117"/>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утверждении тарифов</v>
      </c>
      <c r="N10" s="1121"/>
      <c r="O10" s="1306" t="str">
        <f>IF(datePr_ch="",IF(datePr="","",datePr),datePr_ch)</f>
        <v>30.04.2019</v>
      </c>
      <c r="P10" s="1306"/>
      <c r="Q10" s="1306"/>
      <c r="R10" s="1306"/>
      <c r="S10" s="1306"/>
      <c r="T10" s="1306"/>
      <c r="U10" s="729"/>
      <c r="V10" s="729"/>
      <c r="W10" s="488"/>
      <c r="X10" s="733"/>
      <c r="Y10" s="733"/>
      <c r="Z10" s="733"/>
      <c r="AA10" s="733"/>
      <c r="AB10" s="733"/>
      <c r="AC10" s="733"/>
      <c r="AD10" s="733"/>
      <c r="AE10" s="733"/>
      <c r="AF10" s="733"/>
      <c r="AG10" s="733"/>
      <c r="AH10" s="733"/>
    </row>
    <row r="11" spans="1:34" s="538" customFormat="1" ht="22.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утверждении тарифов</v>
      </c>
      <c r="N11" s="1121"/>
      <c r="O11" s="1306" t="str">
        <f>IF(numberPr_ch="",IF(numberPr="","",numberPr),numberPr_ch)</f>
        <v>175</v>
      </c>
      <c r="P11" s="1306"/>
      <c r="Q11" s="1306"/>
      <c r="R11" s="1306"/>
      <c r="S11" s="1306"/>
      <c r="T11" s="1306"/>
      <c r="U11" s="729"/>
      <c r="V11" s="729"/>
      <c r="W11" s="488"/>
      <c r="X11" s="733"/>
      <c r="Y11" s="733"/>
      <c r="Z11" s="733"/>
      <c r="AA11" s="733"/>
      <c r="AB11" s="733"/>
      <c r="AC11" s="733"/>
      <c r="AD11" s="733"/>
      <c r="AE11" s="733"/>
      <c r="AF11" s="733"/>
      <c r="AG11" s="733"/>
      <c r="AH11" s="733"/>
    </row>
    <row r="12" spans="1:34" s="745" customFormat="1" ht="5.25" hidden="1">
      <c r="A12" s="1117"/>
      <c r="B12" s="1117"/>
      <c r="C12" s="1117"/>
      <c r="D12" s="1117"/>
      <c r="E12" s="1117"/>
      <c r="F12" s="1117"/>
      <c r="G12" s="1117"/>
      <c r="H12" s="1117"/>
      <c r="L12" s="1168"/>
      <c r="M12" s="1040"/>
      <c r="O12" s="1305"/>
      <c r="P12" s="1305"/>
      <c r="Q12" s="1305"/>
      <c r="R12" s="1305"/>
      <c r="S12" s="1305"/>
      <c r="T12" s="1305"/>
      <c r="U12" s="779"/>
      <c r="V12" s="779"/>
      <c r="X12" s="1117"/>
      <c r="Y12" s="1117"/>
      <c r="Z12" s="1117"/>
      <c r="AA12" s="1117"/>
      <c r="AB12" s="1117"/>
    </row>
    <row r="13" spans="1:34" s="538" customFormat="1" ht="11.25">
      <c r="A13" s="733"/>
      <c r="B13" s="733"/>
      <c r="C13" s="733"/>
      <c r="D13" s="733"/>
      <c r="E13" s="733"/>
      <c r="F13" s="733"/>
      <c r="G13" s="733"/>
      <c r="H13" s="733"/>
      <c r="L13" s="1300"/>
      <c r="M13" s="1300"/>
      <c r="N13" s="741"/>
      <c r="O13" s="729"/>
      <c r="P13" s="729"/>
      <c r="Q13" s="729"/>
      <c r="R13" s="729"/>
      <c r="S13" s="729"/>
      <c r="T13" s="729"/>
      <c r="U13" s="732" t="s">
        <v>370</v>
      </c>
      <c r="X13" s="733"/>
      <c r="Y13" s="733"/>
      <c r="Z13" s="733"/>
      <c r="AA13" s="733"/>
      <c r="AB13" s="733"/>
      <c r="AC13" s="733"/>
      <c r="AD13" s="733"/>
      <c r="AE13" s="733"/>
      <c r="AF13" s="733"/>
      <c r="AG13" s="733"/>
      <c r="AH13" s="733"/>
    </row>
    <row r="14" spans="1:34">
      <c r="J14" s="651"/>
      <c r="K14" s="651"/>
      <c r="L14" s="716"/>
      <c r="M14" s="716"/>
      <c r="N14" s="471"/>
      <c r="O14" s="1307"/>
      <c r="P14" s="1307"/>
      <c r="Q14" s="1307"/>
      <c r="R14" s="1307"/>
      <c r="S14" s="1307"/>
      <c r="T14" s="1307"/>
      <c r="U14" s="1307"/>
    </row>
    <row r="15" spans="1:34">
      <c r="J15" s="651"/>
      <c r="K15" s="651"/>
      <c r="L15" s="1236" t="s">
        <v>444</v>
      </c>
      <c r="M15" s="1236"/>
      <c r="N15" s="1236"/>
      <c r="O15" s="1236"/>
      <c r="P15" s="1236"/>
      <c r="Q15" s="1236"/>
      <c r="R15" s="1236"/>
      <c r="S15" s="1236"/>
      <c r="T15" s="1236"/>
      <c r="U15" s="1236"/>
      <c r="V15" s="1236"/>
      <c r="W15" s="1236" t="s">
        <v>445</v>
      </c>
    </row>
    <row r="16" spans="1:34" ht="14.25" customHeight="1">
      <c r="J16" s="651"/>
      <c r="K16" s="651"/>
      <c r="L16" s="1313" t="s">
        <v>90</v>
      </c>
      <c r="M16" s="1313" t="s">
        <v>602</v>
      </c>
      <c r="N16" s="629"/>
      <c r="O16" s="1314" t="s">
        <v>604</v>
      </c>
      <c r="P16" s="1315"/>
      <c r="Q16" s="1315"/>
      <c r="R16" s="1315"/>
      <c r="S16" s="1315"/>
      <c r="T16" s="1316"/>
      <c r="U16" s="1296" t="s">
        <v>338</v>
      </c>
      <c r="V16" s="1310" t="s">
        <v>273</v>
      </c>
      <c r="W16" s="1236"/>
    </row>
    <row r="17" spans="1:36" ht="14.25" customHeight="1">
      <c r="J17" s="651"/>
      <c r="K17" s="651"/>
      <c r="L17" s="1313"/>
      <c r="M17" s="1313"/>
      <c r="N17" s="630"/>
      <c r="O17" s="1319" t="s">
        <v>578</v>
      </c>
      <c r="P17" s="1317" t="s">
        <v>269</v>
      </c>
      <c r="Q17" s="1318"/>
      <c r="R17" s="1293" t="s">
        <v>615</v>
      </c>
      <c r="S17" s="1294"/>
      <c r="T17" s="1295"/>
      <c r="U17" s="1297"/>
      <c r="V17" s="1311"/>
      <c r="W17" s="1236"/>
    </row>
    <row r="18" spans="1:36" ht="33.75" customHeight="1">
      <c r="J18" s="651"/>
      <c r="K18" s="651"/>
      <c r="L18" s="1313"/>
      <c r="M18" s="1313"/>
      <c r="N18" s="631"/>
      <c r="O18" s="1320"/>
      <c r="P18" s="718" t="s">
        <v>579</v>
      </c>
      <c r="Q18" s="718" t="s">
        <v>6</v>
      </c>
      <c r="R18" s="742" t="s">
        <v>272</v>
      </c>
      <c r="S18" s="1308" t="s">
        <v>271</v>
      </c>
      <c r="T18" s="1309"/>
      <c r="U18" s="1298"/>
      <c r="V18" s="1312"/>
      <c r="W18" s="1236"/>
    </row>
    <row r="19" spans="1:36">
      <c r="J19" s="651"/>
      <c r="K19" s="537">
        <v>1</v>
      </c>
      <c r="L19" s="615" t="s">
        <v>91</v>
      </c>
      <c r="M19" s="615" t="s">
        <v>47</v>
      </c>
      <c r="N19" s="617" t="str">
        <f ca="1">OFFSET(N19,0,-1)</f>
        <v>2</v>
      </c>
      <c r="O19" s="740">
        <f ca="1">OFFSET(O19,0,-1)+1</f>
        <v>3</v>
      </c>
      <c r="P19" s="740">
        <f ca="1">OFFSET(P19,0,-1)+1</f>
        <v>4</v>
      </c>
      <c r="Q19" s="740">
        <f ca="1">OFFSET(Q19,0,-1)+1</f>
        <v>5</v>
      </c>
      <c r="R19" s="740">
        <f ca="1">OFFSET(R19,0,-1)+1</f>
        <v>6</v>
      </c>
      <c r="S19" s="1301">
        <f ca="1">OFFSET(S19,0,-1)+1</f>
        <v>7</v>
      </c>
      <c r="T19" s="1301"/>
      <c r="U19" s="740">
        <f ca="1">OFFSET(U19,0,-2)+1</f>
        <v>8</v>
      </c>
      <c r="V19" s="617">
        <f ca="1">OFFSET(V19,0,-1)</f>
        <v>8</v>
      </c>
      <c r="W19" s="740">
        <f ca="1">OFFSET(W19,0,-1)+1</f>
        <v>9</v>
      </c>
    </row>
    <row r="20" spans="1:36" ht="22.5">
      <c r="A20" s="1284">
        <v>1</v>
      </c>
      <c r="B20" s="830"/>
      <c r="C20" s="830"/>
      <c r="D20" s="830"/>
      <c r="E20" s="831"/>
      <c r="F20" s="832"/>
      <c r="G20" s="832"/>
      <c r="H20" s="832"/>
      <c r="I20" s="833"/>
      <c r="J20" s="828"/>
      <c r="K20" s="835"/>
      <c r="L20" s="743">
        <f>mergeValue(A20)</f>
        <v>1</v>
      </c>
      <c r="M20" s="609" t="s">
        <v>19</v>
      </c>
      <c r="N20" s="614"/>
      <c r="O20" s="1285"/>
      <c r="P20" s="1285"/>
      <c r="Q20" s="1285"/>
      <c r="R20" s="1285"/>
      <c r="S20" s="1285"/>
      <c r="T20" s="1285"/>
      <c r="U20" s="1285"/>
      <c r="V20" s="1285"/>
      <c r="W20" s="1125" t="s">
        <v>718</v>
      </c>
      <c r="Y20" s="776"/>
      <c r="Z20" s="776" t="str">
        <f t="shared" ref="Z20:Z33" si="0">IF(M20="","",M20 )</f>
        <v>Наименование тарифа</v>
      </c>
      <c r="AA20" s="776"/>
      <c r="AB20" s="776"/>
      <c r="AC20" s="776"/>
      <c r="AI20" s="758"/>
      <c r="AJ20" s="758"/>
    </row>
    <row r="21" spans="1:36" ht="22.5">
      <c r="A21" s="1284"/>
      <c r="B21" s="1284">
        <v>1</v>
      </c>
      <c r="C21" s="830"/>
      <c r="D21" s="830"/>
      <c r="E21" s="832"/>
      <c r="F21" s="832"/>
      <c r="G21" s="832"/>
      <c r="H21" s="832"/>
      <c r="I21" s="827"/>
      <c r="J21" s="826"/>
      <c r="K21" s="829"/>
      <c r="L21" s="743" t="str">
        <f>mergeValue(A21) &amp;"."&amp; mergeValue(B21)</f>
        <v>1.1</v>
      </c>
      <c r="M21" s="657" t="s">
        <v>15</v>
      </c>
      <c r="N21" s="614"/>
      <c r="O21" s="1285"/>
      <c r="P21" s="1285"/>
      <c r="Q21" s="1285"/>
      <c r="R21" s="1285"/>
      <c r="S21" s="1285"/>
      <c r="T21" s="1285"/>
      <c r="U21" s="1285"/>
      <c r="V21" s="1285"/>
      <c r="W21" s="1125" t="s">
        <v>459</v>
      </c>
      <c r="Y21" s="776"/>
      <c r="Z21" s="776" t="str">
        <f t="shared" si="0"/>
        <v>Территория действия тарифа</v>
      </c>
      <c r="AA21" s="776"/>
      <c r="AB21" s="776"/>
      <c r="AC21" s="776"/>
      <c r="AI21" s="758"/>
      <c r="AJ21" s="758"/>
    </row>
    <row r="22" spans="1:36" ht="22.5">
      <c r="A22" s="1284"/>
      <c r="B22" s="1284"/>
      <c r="C22" s="1284">
        <v>1</v>
      </c>
      <c r="D22" s="830"/>
      <c r="E22" s="832"/>
      <c r="F22" s="832"/>
      <c r="G22" s="832"/>
      <c r="H22" s="832"/>
      <c r="I22" s="834"/>
      <c r="J22" s="826"/>
      <c r="K22" s="829"/>
      <c r="L22" s="743" t="str">
        <f>mergeValue(A22) &amp;"."&amp; mergeValue(B22)&amp;"."&amp; mergeValue(C22)</f>
        <v>1.1.1</v>
      </c>
      <c r="M22" s="658" t="s">
        <v>7</v>
      </c>
      <c r="N22" s="614"/>
      <c r="O22" s="1285"/>
      <c r="P22" s="1285"/>
      <c r="Q22" s="1285"/>
      <c r="R22" s="1285"/>
      <c r="S22" s="1285"/>
      <c r="T22" s="1285"/>
      <c r="U22" s="1285"/>
      <c r="V22" s="1285"/>
      <c r="W22" s="1125" t="s">
        <v>600</v>
      </c>
      <c r="Y22" s="776"/>
      <c r="Z22" s="776" t="str">
        <f t="shared" si="0"/>
        <v xml:space="preserve">Наименование системы теплоснабжения </v>
      </c>
      <c r="AA22" s="776"/>
      <c r="AB22" s="776"/>
      <c r="AC22" s="776"/>
      <c r="AI22" s="758"/>
      <c r="AJ22" s="758"/>
    </row>
    <row r="23" spans="1:36" ht="22.5">
      <c r="A23" s="1284"/>
      <c r="B23" s="1284"/>
      <c r="C23" s="1284"/>
      <c r="D23" s="1284">
        <v>1</v>
      </c>
      <c r="E23" s="832"/>
      <c r="F23" s="832"/>
      <c r="G23" s="832"/>
      <c r="H23" s="832"/>
      <c r="I23" s="834"/>
      <c r="J23" s="826"/>
      <c r="K23" s="829"/>
      <c r="L23" s="743" t="str">
        <f>mergeValue(A23) &amp;"."&amp; mergeValue(B23)&amp;"."&amp; mergeValue(C23)&amp;"."&amp; mergeValue(D23)</f>
        <v>1.1.1.1</v>
      </c>
      <c r="M23" s="659" t="s">
        <v>21</v>
      </c>
      <c r="N23" s="614"/>
      <c r="O23" s="1285"/>
      <c r="P23" s="1285"/>
      <c r="Q23" s="1285"/>
      <c r="R23" s="1285"/>
      <c r="S23" s="1285"/>
      <c r="T23" s="1285"/>
      <c r="U23" s="1285"/>
      <c r="V23" s="1285"/>
      <c r="W23" s="1125" t="s">
        <v>601</v>
      </c>
      <c r="Y23" s="776"/>
      <c r="Z23" s="776" t="str">
        <f t="shared" si="0"/>
        <v xml:space="preserve">Источник тепловой энергии  </v>
      </c>
      <c r="AA23" s="776"/>
      <c r="AB23" s="776"/>
      <c r="AC23" s="776"/>
      <c r="AI23" s="758"/>
      <c r="AJ23" s="758"/>
    </row>
    <row r="24" spans="1:36" ht="78.75">
      <c r="A24" s="1284"/>
      <c r="B24" s="1284"/>
      <c r="C24" s="1284"/>
      <c r="D24" s="1284"/>
      <c r="E24" s="1284">
        <v>1</v>
      </c>
      <c r="F24" s="832"/>
      <c r="G24" s="832"/>
      <c r="H24" s="830">
        <v>1</v>
      </c>
      <c r="I24" s="1284">
        <v>1</v>
      </c>
      <c r="J24" s="832"/>
      <c r="K24" s="837"/>
      <c r="L24" s="743" t="str">
        <f>mergeValue(A24) &amp;"."&amp; mergeValue(B24)&amp;"."&amp; mergeValue(C24)&amp;"."&amp; mergeValue(D24)&amp;"."&amp; mergeValue(E24)</f>
        <v>1.1.1.1.1</v>
      </c>
      <c r="M24" s="523" t="s">
        <v>8</v>
      </c>
      <c r="N24" s="614"/>
      <c r="O24" s="1286"/>
      <c r="P24" s="1286"/>
      <c r="Q24" s="1286"/>
      <c r="R24" s="1286"/>
      <c r="S24" s="1286"/>
      <c r="T24" s="1286"/>
      <c r="U24" s="1286"/>
      <c r="V24" s="1286"/>
      <c r="W24" s="1125"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284"/>
      <c r="B25" s="1284"/>
      <c r="C25" s="1284"/>
      <c r="D25" s="1284"/>
      <c r="E25" s="1284"/>
      <c r="F25" s="1284">
        <v>1</v>
      </c>
      <c r="G25" s="830"/>
      <c r="H25" s="830"/>
      <c r="I25" s="1284"/>
      <c r="J25" s="1284">
        <v>1</v>
      </c>
      <c r="K25" s="838"/>
      <c r="L25" s="743" t="str">
        <f>mergeValue(A25) &amp;"."&amp; mergeValue(B25)&amp;"."&amp; mergeValue(C25)&amp;"."&amp; mergeValue(D25)&amp;"."&amp; mergeValue(E25)&amp;"."&amp; mergeValue(F25)</f>
        <v>1.1.1.1.1.1</v>
      </c>
      <c r="M25" s="524" t="s">
        <v>9</v>
      </c>
      <c r="N25" s="614"/>
      <c r="O25" s="1286"/>
      <c r="P25" s="1286"/>
      <c r="Q25" s="1286"/>
      <c r="R25" s="1286"/>
      <c r="S25" s="1286"/>
      <c r="T25" s="1286"/>
      <c r="U25" s="1286"/>
      <c r="V25" s="1286"/>
      <c r="W25" s="1125" t="s">
        <v>720</v>
      </c>
      <c r="Y25" s="776"/>
      <c r="Z25" s="776" t="str">
        <f t="shared" si="0"/>
        <v>Группа потребителей</v>
      </c>
      <c r="AA25" s="776"/>
      <c r="AB25" s="776"/>
      <c r="AC25" s="776"/>
      <c r="AI25" s="758"/>
      <c r="AJ25" s="758"/>
    </row>
    <row r="26" spans="1:36" ht="122.1" customHeight="1">
      <c r="A26" s="1284"/>
      <c r="B26" s="1284"/>
      <c r="C26" s="1284"/>
      <c r="D26" s="1284"/>
      <c r="E26" s="1284"/>
      <c r="F26" s="1284"/>
      <c r="G26" s="830">
        <v>1</v>
      </c>
      <c r="H26" s="830"/>
      <c r="I26" s="1284"/>
      <c r="J26" s="1284"/>
      <c r="K26" s="838">
        <v>1</v>
      </c>
      <c r="L26" s="743" t="str">
        <f>mergeValue(A26) &amp;"."&amp; mergeValue(B26)&amp;"."&amp; mergeValue(C26)&amp;"."&amp; mergeValue(D26)&amp;"."&amp; mergeValue(E26)&amp;"."&amp; mergeValue(F26)&amp;"."&amp; mergeValue(G26)</f>
        <v>1.1.1.1.1.1.1</v>
      </c>
      <c r="M26" s="1084"/>
      <c r="N26" s="614"/>
      <c r="O26" s="725"/>
      <c r="P26" s="725"/>
      <c r="Q26" s="1034"/>
      <c r="R26" s="1291"/>
      <c r="S26" s="1292" t="s">
        <v>82</v>
      </c>
      <c r="T26" s="1291"/>
      <c r="U26" s="1292" t="s">
        <v>83</v>
      </c>
      <c r="V26" s="725"/>
      <c r="W26" s="1302" t="s">
        <v>721</v>
      </c>
      <c r="X26" s="758" t="str">
        <f>strCheckDate(O27:V27)</f>
        <v/>
      </c>
      <c r="Y26" s="776"/>
      <c r="Z26" s="776" t="str">
        <f t="shared" si="0"/>
        <v/>
      </c>
      <c r="AA26" s="776"/>
      <c r="AB26" s="776"/>
      <c r="AC26" s="776"/>
      <c r="AI26" s="758"/>
      <c r="AJ26" s="758"/>
    </row>
    <row r="27" spans="1:36" ht="11.25" hidden="1">
      <c r="A27" s="1284"/>
      <c r="B27" s="1284"/>
      <c r="C27" s="1284"/>
      <c r="D27" s="1284"/>
      <c r="E27" s="1284"/>
      <c r="F27" s="1284"/>
      <c r="G27" s="830"/>
      <c r="H27" s="830"/>
      <c r="I27" s="1284"/>
      <c r="J27" s="1284"/>
      <c r="K27" s="838"/>
      <c r="L27" s="751"/>
      <c r="M27" s="614"/>
      <c r="N27" s="614"/>
      <c r="O27" s="725"/>
      <c r="P27" s="725"/>
      <c r="Q27" s="731" t="str">
        <f>R26 &amp; "-" &amp; T26</f>
        <v>-</v>
      </c>
      <c r="R27" s="1291"/>
      <c r="S27" s="1292"/>
      <c r="T27" s="1291"/>
      <c r="U27" s="1292"/>
      <c r="V27" s="725"/>
      <c r="W27" s="1303"/>
      <c r="Y27" s="776"/>
      <c r="Z27" s="776" t="str">
        <f t="shared" si="0"/>
        <v/>
      </c>
      <c r="AA27" s="776"/>
      <c r="AB27" s="776"/>
      <c r="AC27" s="776"/>
      <c r="AI27" s="758"/>
      <c r="AJ27" s="758"/>
    </row>
    <row r="28" spans="1:36" ht="15" customHeight="1">
      <c r="A28" s="1284"/>
      <c r="B28" s="1284"/>
      <c r="C28" s="1284"/>
      <c r="D28" s="1284"/>
      <c r="E28" s="1284"/>
      <c r="F28" s="1284"/>
      <c r="G28" s="832"/>
      <c r="H28" s="830"/>
      <c r="I28" s="1284"/>
      <c r="J28" s="1284"/>
      <c r="K28" s="837"/>
      <c r="L28" s="653"/>
      <c r="M28" s="526" t="s">
        <v>24</v>
      </c>
      <c r="N28" s="727"/>
      <c r="O28" s="727"/>
      <c r="P28" s="727"/>
      <c r="Q28" s="727"/>
      <c r="R28" s="727"/>
      <c r="S28" s="727"/>
      <c r="T28" s="727"/>
      <c r="U28" s="727"/>
      <c r="V28" s="724"/>
      <c r="W28" s="1304"/>
      <c r="Y28" s="776"/>
      <c r="Z28" s="776" t="str">
        <f t="shared" si="0"/>
        <v>Добавить вид теплоносителя (параметры теплоносителя)</v>
      </c>
      <c r="AA28" s="776"/>
      <c r="AB28" s="776"/>
      <c r="AC28" s="776"/>
      <c r="AI28" s="758"/>
      <c r="AJ28" s="758"/>
    </row>
    <row r="29" spans="1:36" ht="15" customHeight="1">
      <c r="A29" s="1284"/>
      <c r="B29" s="1284"/>
      <c r="C29" s="1284"/>
      <c r="D29" s="1284"/>
      <c r="E29" s="1284"/>
      <c r="F29" s="832"/>
      <c r="G29" s="832"/>
      <c r="H29" s="830"/>
      <c r="I29" s="1284"/>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284"/>
      <c r="B30" s="1284"/>
      <c r="C30" s="1284"/>
      <c r="D30" s="1284"/>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284"/>
      <c r="B31" s="1284"/>
      <c r="C31" s="1284"/>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284"/>
      <c r="B32" s="1284"/>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284"/>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2"/>
      <c r="M34" s="698" t="s">
        <v>307</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7" t="s">
        <v>722</v>
      </c>
      <c r="N36" s="1277"/>
      <c r="O36" s="1277"/>
      <c r="P36" s="1277"/>
      <c r="Q36" s="1277"/>
      <c r="R36" s="1277"/>
      <c r="S36" s="1277"/>
      <c r="T36" s="1277"/>
      <c r="U36" s="1277"/>
      <c r="V36" s="1277"/>
      <c r="W36" s="1277"/>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8" t="s">
        <v>470</v>
      </c>
      <c r="G2" s="1279"/>
      <c r="H2" s="1280"/>
      <c r="I2" s="608"/>
    </row>
    <row r="3" spans="1:20" ht="3" customHeight="1"/>
    <row r="4" spans="1:20" s="538" customFormat="1" ht="11.25">
      <c r="A4" s="558"/>
      <c r="B4" s="558"/>
      <c r="C4" s="558"/>
      <c r="D4" s="558"/>
      <c r="F4" s="1236" t="s">
        <v>444</v>
      </c>
      <c r="G4" s="1236"/>
      <c r="H4" s="1236"/>
      <c r="I4" s="1281"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1"/>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15.05.2019</v>
      </c>
      <c r="I7" s="549" t="s">
        <v>472</v>
      </c>
      <c r="J7" s="583"/>
      <c r="K7" s="558"/>
      <c r="L7" s="558"/>
      <c r="M7" s="558"/>
      <c r="N7" s="558"/>
      <c r="O7" s="558"/>
      <c r="P7" s="558"/>
      <c r="Q7" s="558"/>
      <c r="R7" s="558"/>
      <c r="S7" s="558"/>
      <c r="T7" s="558"/>
    </row>
    <row r="8" spans="1:20" s="538" customFormat="1" ht="45">
      <c r="A8" s="1282">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2"/>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2"/>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2"/>
      <c r="B11" s="1282">
        <v>1</v>
      </c>
      <c r="C11" s="591"/>
      <c r="D11" s="591"/>
      <c r="F11" s="584" t="str">
        <f>"4."&amp;mergeValue(A11) &amp;"."&amp;mergeValue(B11)</f>
        <v>4.1.1</v>
      </c>
      <c r="G11" s="579" t="s">
        <v>570</v>
      </c>
      <c r="H11" s="572" t="str">
        <f>IF(region_name="","",region_name)</f>
        <v>Ростовская область</v>
      </c>
      <c r="I11" s="549" t="s">
        <v>478</v>
      </c>
      <c r="J11" s="583"/>
      <c r="K11" s="558"/>
      <c r="L11" s="558"/>
      <c r="M11" s="558"/>
      <c r="N11" s="558"/>
      <c r="O11" s="558"/>
      <c r="P11" s="558"/>
      <c r="Q11" s="558"/>
      <c r="R11" s="558"/>
      <c r="S11" s="558"/>
      <c r="T11" s="558"/>
    </row>
    <row r="12" spans="1:20" s="538" customFormat="1" ht="22.5">
      <c r="A12" s="1282"/>
      <c r="B12" s="1282"/>
      <c r="C12" s="1282">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2"/>
      <c r="B13" s="1282"/>
      <c r="C13" s="1282"/>
      <c r="D13" s="591">
        <v>1</v>
      </c>
      <c r="F13" s="584" t="str">
        <f>"4."&amp;mergeValue(A13) &amp;"."&amp;mergeValue(B13)&amp;"."&amp;mergeValue(C13)&amp;"."&amp;mergeValue(D13)</f>
        <v>4.1.1.1.1</v>
      </c>
      <c r="G13" s="601" t="s">
        <v>477</v>
      </c>
      <c r="H13" s="572"/>
      <c r="I13" s="1283" t="s">
        <v>569</v>
      </c>
      <c r="J13" s="583"/>
      <c r="K13" s="558"/>
      <c r="L13" s="558"/>
      <c r="M13" s="558"/>
      <c r="N13" s="558"/>
      <c r="O13" s="558"/>
      <c r="P13" s="558"/>
      <c r="Q13" s="558"/>
      <c r="R13" s="558"/>
      <c r="S13" s="558"/>
      <c r="T13" s="558"/>
    </row>
    <row r="14" spans="1:20" s="538" customFormat="1" ht="18.75">
      <c r="A14" s="1282"/>
      <c r="B14" s="1282"/>
      <c r="C14" s="1282"/>
      <c r="D14" s="591"/>
      <c r="F14" s="587"/>
      <c r="G14" s="519" t="s">
        <v>4</v>
      </c>
      <c r="H14" s="592"/>
      <c r="I14" s="1283"/>
      <c r="J14" s="583"/>
      <c r="K14" s="558"/>
      <c r="L14" s="558"/>
      <c r="M14" s="558"/>
      <c r="N14" s="558"/>
      <c r="O14" s="558"/>
      <c r="P14" s="558"/>
      <c r="Q14" s="558"/>
      <c r="R14" s="558"/>
      <c r="S14" s="558"/>
      <c r="T14" s="558"/>
    </row>
    <row r="15" spans="1:20" s="538" customFormat="1" ht="18.75">
      <c r="A15" s="1282"/>
      <c r="B15" s="1282"/>
      <c r="C15" s="591"/>
      <c r="D15" s="591"/>
      <c r="F15" s="602"/>
      <c r="G15" s="545" t="s">
        <v>400</v>
      </c>
      <c r="H15" s="603"/>
      <c r="I15" s="604"/>
      <c r="J15" s="583"/>
      <c r="K15" s="558"/>
      <c r="L15" s="558"/>
      <c r="M15" s="558"/>
      <c r="N15" s="558"/>
      <c r="O15" s="558"/>
      <c r="P15" s="558"/>
      <c r="Q15" s="558"/>
      <c r="R15" s="558"/>
      <c r="S15" s="558"/>
      <c r="T15" s="558"/>
    </row>
    <row r="16" spans="1:20" s="538" customFormat="1" ht="18.75">
      <c r="A16" s="1282"/>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7" t="s">
        <v>571</v>
      </c>
      <c r="H19" s="1277"/>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69"/>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9" t="s">
        <v>717</v>
      </c>
      <c r="M5" s="1299"/>
      <c r="N5" s="1299"/>
      <c r="O5" s="1299"/>
      <c r="P5" s="1299"/>
      <c r="Q5" s="1299"/>
      <c r="R5" s="1299"/>
      <c r="S5" s="1299"/>
      <c r="T5" s="1299"/>
      <c r="U5" s="466"/>
    </row>
    <row r="6" spans="1:33" ht="3" customHeight="1">
      <c r="J6" s="451"/>
      <c r="K6" s="451"/>
      <c r="L6" s="447"/>
      <c r="M6" s="447"/>
      <c r="N6" s="447"/>
      <c r="O6" s="450"/>
      <c r="P6" s="450"/>
      <c r="Q6" s="450"/>
      <c r="R6" s="450"/>
      <c r="S6" s="450"/>
      <c r="T6" s="450"/>
      <c r="U6" s="447"/>
    </row>
    <row r="7" spans="1:33" s="745" customFormat="1" ht="5.25" hidden="1">
      <c r="A7" s="1117"/>
      <c r="B7" s="1117"/>
      <c r="C7" s="1117"/>
      <c r="D7" s="1117"/>
      <c r="E7" s="1117"/>
      <c r="F7" s="1117"/>
      <c r="G7" s="1117"/>
      <c r="H7" s="1117"/>
      <c r="L7" s="1168"/>
      <c r="M7" s="1040"/>
      <c r="O7" s="1305"/>
      <c r="P7" s="1305"/>
      <c r="Q7" s="1305"/>
      <c r="R7" s="1305"/>
      <c r="S7" s="1305"/>
      <c r="T7" s="1305"/>
      <c r="U7" s="779"/>
      <c r="V7" s="779"/>
      <c r="X7" s="1117"/>
      <c r="Y7" s="1117"/>
      <c r="Z7" s="1117"/>
      <c r="AA7" s="1117"/>
      <c r="AB7" s="1117"/>
    </row>
    <row r="8" spans="1:33" s="461"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30.04.2019</v>
      </c>
      <c r="P8" s="1306"/>
      <c r="Q8" s="1306"/>
      <c r="R8" s="1306"/>
      <c r="S8" s="1306"/>
      <c r="T8" s="1306"/>
      <c r="U8" s="550"/>
      <c r="V8" s="550"/>
      <c r="W8" s="488"/>
      <c r="X8" s="474"/>
      <c r="Y8" s="474"/>
      <c r="Z8" s="474"/>
      <c r="AA8" s="474"/>
      <c r="AB8" s="474"/>
      <c r="AC8" s="474"/>
      <c r="AD8" s="474"/>
      <c r="AE8" s="474"/>
      <c r="AF8" s="474"/>
      <c r="AG8" s="474"/>
    </row>
    <row r="9" spans="1:33" s="461" customFormat="1" ht="22.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175</v>
      </c>
      <c r="P9" s="1306"/>
      <c r="Q9" s="1306"/>
      <c r="R9" s="1306"/>
      <c r="S9" s="1306"/>
      <c r="T9" s="1306"/>
      <c r="U9" s="550"/>
      <c r="V9" s="550"/>
      <c r="W9" s="488"/>
      <c r="X9" s="474"/>
      <c r="Y9" s="474"/>
      <c r="Z9" s="474"/>
      <c r="AA9" s="474"/>
      <c r="AB9" s="474"/>
      <c r="AC9" s="474"/>
      <c r="AD9" s="474"/>
      <c r="AE9" s="474"/>
      <c r="AF9" s="474"/>
      <c r="AG9" s="474"/>
    </row>
    <row r="10" spans="1:33" s="745" customFormat="1" ht="5.25" hidden="1">
      <c r="A10" s="1117"/>
      <c r="B10" s="1117"/>
      <c r="C10" s="1117"/>
      <c r="D10" s="1117"/>
      <c r="E10" s="1117"/>
      <c r="F10" s="1117"/>
      <c r="G10" s="1117"/>
      <c r="H10" s="1117"/>
      <c r="L10" s="1168"/>
      <c r="M10" s="1040"/>
      <c r="O10" s="1305"/>
      <c r="P10" s="1305"/>
      <c r="Q10" s="1305"/>
      <c r="R10" s="1305"/>
      <c r="S10" s="1305"/>
      <c r="T10" s="1305"/>
      <c r="U10" s="779"/>
      <c r="V10" s="779"/>
      <c r="X10" s="1117"/>
      <c r="Y10" s="1117"/>
      <c r="Z10" s="1117"/>
      <c r="AA10" s="1117"/>
      <c r="AB10" s="1117"/>
    </row>
    <row r="11" spans="1:33" s="461" customFormat="1" ht="11.25" hidden="1">
      <c r="A11" s="480"/>
      <c r="B11" s="480"/>
      <c r="C11" s="480"/>
      <c r="D11" s="480"/>
      <c r="E11" s="480"/>
      <c r="F11" s="480"/>
      <c r="G11" s="480"/>
      <c r="H11" s="480"/>
      <c r="L11" s="145"/>
      <c r="M11" s="145"/>
      <c r="N11" s="458"/>
      <c r="O11" s="467"/>
      <c r="P11" s="467"/>
      <c r="Q11" s="467"/>
      <c r="R11" s="467"/>
      <c r="S11" s="467"/>
      <c r="T11" s="467"/>
      <c r="U11" s="472" t="s">
        <v>370</v>
      </c>
      <c r="X11" s="474"/>
      <c r="Y11" s="474"/>
      <c r="Z11" s="474"/>
      <c r="AA11" s="474"/>
      <c r="AB11" s="474"/>
      <c r="AC11" s="474"/>
      <c r="AD11" s="474"/>
      <c r="AE11" s="474"/>
      <c r="AF11" s="474"/>
      <c r="AG11" s="474"/>
    </row>
    <row r="12" spans="1:33" ht="15" customHeight="1">
      <c r="H12" s="479" t="s">
        <v>91</v>
      </c>
      <c r="J12" s="451"/>
      <c r="K12" s="451"/>
      <c r="L12" s="447"/>
      <c r="M12" s="447"/>
      <c r="N12" s="447"/>
      <c r="O12" s="1326"/>
      <c r="P12" s="1326"/>
      <c r="Q12" s="1326"/>
      <c r="R12" s="1326"/>
      <c r="S12" s="1326"/>
      <c r="T12" s="1326"/>
      <c r="U12" s="1326"/>
    </row>
    <row r="13" spans="1:33">
      <c r="J13" s="451"/>
      <c r="K13" s="451"/>
      <c r="L13" s="1236" t="s">
        <v>444</v>
      </c>
      <c r="M13" s="1236"/>
      <c r="N13" s="1236"/>
      <c r="O13" s="1236"/>
      <c r="P13" s="1236"/>
      <c r="Q13" s="1236"/>
      <c r="R13" s="1236"/>
      <c r="S13" s="1236"/>
      <c r="T13" s="1236"/>
      <c r="U13" s="1236"/>
      <c r="V13" s="1236"/>
      <c r="W13" s="1236" t="s">
        <v>445</v>
      </c>
    </row>
    <row r="14" spans="1:33" ht="14.25" customHeight="1">
      <c r="J14" s="451"/>
      <c r="K14" s="451"/>
      <c r="L14" s="1313" t="s">
        <v>90</v>
      </c>
      <c r="M14" s="1313" t="s">
        <v>602</v>
      </c>
      <c r="N14" s="444"/>
      <c r="O14" s="1314" t="s">
        <v>604</v>
      </c>
      <c r="P14" s="1315"/>
      <c r="Q14" s="1315"/>
      <c r="R14" s="1315"/>
      <c r="S14" s="1315"/>
      <c r="T14" s="1316"/>
      <c r="U14" s="1296" t="s">
        <v>338</v>
      </c>
      <c r="V14" s="1325" t="s">
        <v>273</v>
      </c>
      <c r="W14" s="1236"/>
    </row>
    <row r="15" spans="1:33" ht="14.25" customHeight="1">
      <c r="J15" s="451"/>
      <c r="K15" s="451"/>
      <c r="L15" s="1313"/>
      <c r="M15" s="1313"/>
      <c r="N15" s="443"/>
      <c r="O15" s="1319" t="s">
        <v>603</v>
      </c>
      <c r="P15" s="623"/>
      <c r="Q15" s="623"/>
      <c r="R15" s="1294" t="s">
        <v>615</v>
      </c>
      <c r="S15" s="1294"/>
      <c r="T15" s="1295"/>
      <c r="U15" s="1297"/>
      <c r="V15" s="1325"/>
      <c r="W15" s="1236"/>
    </row>
    <row r="16" spans="1:33" ht="30.75" customHeight="1">
      <c r="J16" s="451"/>
      <c r="K16" s="451"/>
      <c r="L16" s="1313"/>
      <c r="M16" s="1313"/>
      <c r="N16" s="442"/>
      <c r="O16" s="1320"/>
      <c r="P16" s="621"/>
      <c r="Q16" s="622"/>
      <c r="R16" s="505" t="s">
        <v>272</v>
      </c>
      <c r="S16" s="1308" t="s">
        <v>271</v>
      </c>
      <c r="T16" s="1309"/>
      <c r="U16" s="1298"/>
      <c r="V16" s="1325"/>
      <c r="W16" s="1236"/>
    </row>
    <row r="17" spans="1:33">
      <c r="J17" s="451"/>
      <c r="K17" s="459">
        <v>1</v>
      </c>
      <c r="L17" s="605" t="s">
        <v>91</v>
      </c>
      <c r="M17" s="605" t="s">
        <v>47</v>
      </c>
      <c r="N17" s="478" t="s">
        <v>47</v>
      </c>
      <c r="O17" s="606">
        <f ca="1">OFFSET(O17,0,-1)+1</f>
        <v>3</v>
      </c>
      <c r="P17" s="607">
        <f ca="1">OFFSET(P17,0,-1)</f>
        <v>3</v>
      </c>
      <c r="Q17" s="607">
        <f ca="1">OFFSET(Q17,0,-1)</f>
        <v>3</v>
      </c>
      <c r="R17" s="606">
        <f ca="1">OFFSET(R17,0,-1)+1</f>
        <v>4</v>
      </c>
      <c r="S17" s="1328">
        <f ca="1">OFFSET(S17,0,-1)+1</f>
        <v>5</v>
      </c>
      <c r="T17" s="1328"/>
      <c r="U17" s="606">
        <f ca="1">OFFSET(U17,0,-2)+1</f>
        <v>6</v>
      </c>
      <c r="V17" s="607">
        <f ca="1">OFFSET(V17,0,-1)</f>
        <v>6</v>
      </c>
      <c r="W17" s="606">
        <f ca="1">OFFSET(W17,0,-1)+1</f>
        <v>7</v>
      </c>
    </row>
    <row r="18" spans="1:33" ht="22.5">
      <c r="A18" s="1284">
        <v>1</v>
      </c>
      <c r="B18" s="848"/>
      <c r="C18" s="848"/>
      <c r="D18" s="848"/>
      <c r="E18" s="849"/>
      <c r="F18" s="850"/>
      <c r="G18" s="850"/>
      <c r="H18" s="850"/>
      <c r="I18" s="851"/>
      <c r="J18" s="846"/>
      <c r="K18" s="853"/>
      <c r="L18" s="561">
        <f>mergeValue(A18)</f>
        <v>1</v>
      </c>
      <c r="M18" s="609" t="s">
        <v>19</v>
      </c>
      <c r="N18" s="548"/>
      <c r="O18" s="1327"/>
      <c r="P18" s="1327"/>
      <c r="Q18" s="1327"/>
      <c r="R18" s="1327"/>
      <c r="S18" s="1327"/>
      <c r="T18" s="1327"/>
      <c r="U18" s="1327"/>
      <c r="V18" s="1327"/>
      <c r="W18" s="1125" t="s">
        <v>718</v>
      </c>
    </row>
    <row r="19" spans="1:33" ht="22.5">
      <c r="A19" s="1284"/>
      <c r="B19" s="1284">
        <v>1</v>
      </c>
      <c r="C19" s="848"/>
      <c r="D19" s="848"/>
      <c r="E19" s="850"/>
      <c r="F19" s="850"/>
      <c r="G19" s="850"/>
      <c r="H19" s="850"/>
      <c r="I19" s="845"/>
      <c r="J19" s="844"/>
      <c r="K19" s="847"/>
      <c r="L19" s="561" t="str">
        <f>mergeValue(A19) &amp;"."&amp; mergeValue(B19)</f>
        <v>1.1</v>
      </c>
      <c r="M19" s="515" t="s">
        <v>15</v>
      </c>
      <c r="N19" s="548"/>
      <c r="O19" s="1327"/>
      <c r="P19" s="1327"/>
      <c r="Q19" s="1327"/>
      <c r="R19" s="1327"/>
      <c r="S19" s="1327"/>
      <c r="T19" s="1327"/>
      <c r="U19" s="1327"/>
      <c r="V19" s="1327"/>
      <c r="W19" s="1125" t="s">
        <v>459</v>
      </c>
    </row>
    <row r="20" spans="1:33" ht="22.5">
      <c r="A20" s="1284"/>
      <c r="B20" s="1284"/>
      <c r="C20" s="1284">
        <v>1</v>
      </c>
      <c r="D20" s="848"/>
      <c r="E20" s="850"/>
      <c r="F20" s="850"/>
      <c r="G20" s="850"/>
      <c r="H20" s="850"/>
      <c r="I20" s="852"/>
      <c r="J20" s="844"/>
      <c r="K20" s="847"/>
      <c r="L20" s="561" t="str">
        <f>mergeValue(A20) &amp;"."&amp; mergeValue(B20)&amp;"."&amp; mergeValue(C20)</f>
        <v>1.1.1</v>
      </c>
      <c r="M20" s="516" t="s">
        <v>7</v>
      </c>
      <c r="N20" s="548"/>
      <c r="O20" s="1327"/>
      <c r="P20" s="1327"/>
      <c r="Q20" s="1327"/>
      <c r="R20" s="1327"/>
      <c r="S20" s="1327"/>
      <c r="T20" s="1327"/>
      <c r="U20" s="1327"/>
      <c r="V20" s="1327"/>
      <c r="W20" s="1125" t="s">
        <v>600</v>
      </c>
    </row>
    <row r="21" spans="1:33" ht="22.5">
      <c r="A21" s="1284"/>
      <c r="B21" s="1284"/>
      <c r="C21" s="1284"/>
      <c r="D21" s="1284">
        <v>1</v>
      </c>
      <c r="E21" s="850"/>
      <c r="F21" s="850"/>
      <c r="G21" s="850"/>
      <c r="H21" s="850"/>
      <c r="I21" s="852"/>
      <c r="J21" s="844"/>
      <c r="K21" s="847"/>
      <c r="L21" s="561" t="str">
        <f>mergeValue(A21) &amp;"."&amp; mergeValue(B21)&amp;"."&amp; mergeValue(C21)&amp;"."&amp; mergeValue(D21)</f>
        <v>1.1.1.1</v>
      </c>
      <c r="M21" s="517" t="s">
        <v>21</v>
      </c>
      <c r="N21" s="548"/>
      <c r="O21" s="1327"/>
      <c r="P21" s="1327"/>
      <c r="Q21" s="1327"/>
      <c r="R21" s="1327"/>
      <c r="S21" s="1327"/>
      <c r="T21" s="1327"/>
      <c r="U21" s="1327"/>
      <c r="V21" s="1327"/>
      <c r="W21" s="1125" t="s">
        <v>601</v>
      </c>
    </row>
    <row r="22" spans="1:33" ht="78.75">
      <c r="A22" s="1284"/>
      <c r="B22" s="1284"/>
      <c r="C22" s="1284"/>
      <c r="D22" s="1284"/>
      <c r="E22" s="1284">
        <v>1</v>
      </c>
      <c r="F22" s="850"/>
      <c r="G22" s="850"/>
      <c r="H22" s="848">
        <v>1</v>
      </c>
      <c r="I22" s="1284">
        <v>1</v>
      </c>
      <c r="J22" s="850"/>
      <c r="K22" s="855"/>
      <c r="L22" s="561" t="str">
        <f>mergeValue(A22) &amp;"."&amp; mergeValue(B22)&amp;"."&amp; mergeValue(C22)&amp;"."&amp; mergeValue(D22)&amp;"."&amp; mergeValue(E22)</f>
        <v>1.1.1.1.1</v>
      </c>
      <c r="M22" s="523" t="s">
        <v>8</v>
      </c>
      <c r="N22" s="549"/>
      <c r="O22" s="1286"/>
      <c r="P22" s="1286"/>
      <c r="Q22" s="1286"/>
      <c r="R22" s="1286"/>
      <c r="S22" s="1286"/>
      <c r="T22" s="1286"/>
      <c r="U22" s="1286"/>
      <c r="V22" s="1286"/>
      <c r="W22" s="1125" t="s">
        <v>719</v>
      </c>
    </row>
    <row r="23" spans="1:33" ht="33.75">
      <c r="A23" s="1284"/>
      <c r="B23" s="1284"/>
      <c r="C23" s="1284"/>
      <c r="D23" s="1284"/>
      <c r="E23" s="1284"/>
      <c r="F23" s="1284">
        <v>1</v>
      </c>
      <c r="G23" s="848"/>
      <c r="H23" s="848"/>
      <c r="I23" s="1284"/>
      <c r="J23" s="1284">
        <v>1</v>
      </c>
      <c r="K23" s="856"/>
      <c r="L23" s="561" t="str">
        <f>mergeValue(A23) &amp;"."&amp; mergeValue(B23)&amp;"."&amp; mergeValue(C23)&amp;"."&amp; mergeValue(D23)&amp;"."&amp; mergeValue(E23)&amp;"."&amp; mergeValue(F23)</f>
        <v>1.1.1.1.1.1</v>
      </c>
      <c r="M23" s="524" t="s">
        <v>9</v>
      </c>
      <c r="N23" s="549"/>
      <c r="O23" s="1287"/>
      <c r="P23" s="1288"/>
      <c r="Q23" s="1288"/>
      <c r="R23" s="1288"/>
      <c r="S23" s="1288"/>
      <c r="T23" s="1288"/>
      <c r="U23" s="1288"/>
      <c r="V23" s="1289"/>
      <c r="W23" s="1125" t="s">
        <v>720</v>
      </c>
      <c r="Y23" s="473" t="str">
        <f>strCheckUnique(Z23:Z26)</f>
        <v/>
      </c>
      <c r="AA23" s="473" t="str">
        <f>IF(O23="","",O23 &amp; ":_")</f>
        <v/>
      </c>
    </row>
    <row r="24" spans="1:33" ht="122.1" customHeight="1">
      <c r="A24" s="1284"/>
      <c r="B24" s="1284"/>
      <c r="C24" s="1284"/>
      <c r="D24" s="1284"/>
      <c r="E24" s="1284"/>
      <c r="F24" s="1284"/>
      <c r="G24" s="848">
        <v>1</v>
      </c>
      <c r="H24" s="848"/>
      <c r="I24" s="1284"/>
      <c r="J24" s="1284"/>
      <c r="K24" s="856">
        <v>1</v>
      </c>
      <c r="L24" s="561" t="str">
        <f>mergeValue(A24) &amp;"."&amp; mergeValue(B24)&amp;"."&amp; mergeValue(C24)&amp;"."&amp; mergeValue(D24)&amp;"."&amp; mergeValue(E24)&amp;"."&amp; mergeValue(F24)&amp;"."&amp; mergeValue(G24)</f>
        <v>1.1.1.1.1.1.1</v>
      </c>
      <c r="M24" s="1084"/>
      <c r="N24" s="554"/>
      <c r="O24" s="1099"/>
      <c r="P24" s="531"/>
      <c r="Q24" s="531"/>
      <c r="R24" s="1290"/>
      <c r="S24" s="1292" t="s">
        <v>82</v>
      </c>
      <c r="T24" s="1290"/>
      <c r="U24" s="1292" t="s">
        <v>83</v>
      </c>
      <c r="V24" s="546"/>
      <c r="W24" s="1302" t="s">
        <v>721</v>
      </c>
      <c r="X24" s="469" t="str">
        <f>strCheckDate(O25:V25)</f>
        <v/>
      </c>
      <c r="Y24" s="473"/>
      <c r="Z24" s="473" t="str">
        <f>IF(M24="","",M24 )</f>
        <v/>
      </c>
      <c r="AA24" s="473"/>
      <c r="AB24" s="473"/>
      <c r="AC24" s="473"/>
    </row>
    <row r="25" spans="1:33" ht="11.25" hidden="1">
      <c r="A25" s="1284"/>
      <c r="B25" s="1284"/>
      <c r="C25" s="1284"/>
      <c r="D25" s="1284"/>
      <c r="E25" s="1284"/>
      <c r="F25" s="1284"/>
      <c r="G25" s="848"/>
      <c r="H25" s="848"/>
      <c r="I25" s="1284"/>
      <c r="J25" s="1284"/>
      <c r="K25" s="856"/>
      <c r="L25" s="568"/>
      <c r="M25" s="614"/>
      <c r="N25" s="554"/>
      <c r="O25" s="552"/>
      <c r="P25" s="531"/>
      <c r="Q25" s="552" t="str">
        <f>R24 &amp; "-" &amp; T24</f>
        <v>-</v>
      </c>
      <c r="R25" s="1291"/>
      <c r="S25" s="1292"/>
      <c r="T25" s="1291"/>
      <c r="U25" s="1292"/>
      <c r="V25" s="546"/>
      <c r="W25" s="1303"/>
    </row>
    <row r="26" spans="1:33" s="445" customFormat="1" ht="15" customHeight="1">
      <c r="A26" s="1284"/>
      <c r="B26" s="1284"/>
      <c r="C26" s="1284"/>
      <c r="D26" s="1284"/>
      <c r="E26" s="1284"/>
      <c r="F26" s="1284"/>
      <c r="G26" s="850"/>
      <c r="H26" s="848"/>
      <c r="I26" s="1284"/>
      <c r="J26" s="1284"/>
      <c r="K26" s="855"/>
      <c r="L26" s="507"/>
      <c r="M26" s="526" t="s">
        <v>24</v>
      </c>
      <c r="N26" s="520"/>
      <c r="O26" s="514"/>
      <c r="P26" s="514"/>
      <c r="Q26" s="514"/>
      <c r="R26" s="541"/>
      <c r="S26" s="533"/>
      <c r="T26" s="532"/>
      <c r="U26" s="520"/>
      <c r="V26" s="529"/>
      <c r="W26" s="1304"/>
      <c r="X26" s="470"/>
      <c r="Y26" s="470"/>
      <c r="Z26" s="470"/>
      <c r="AA26" s="470"/>
      <c r="AB26" s="470"/>
      <c r="AC26" s="470"/>
      <c r="AD26" s="470"/>
      <c r="AE26" s="470"/>
      <c r="AF26" s="470"/>
      <c r="AG26" s="470"/>
    </row>
    <row r="27" spans="1:33" s="445" customFormat="1" ht="15" customHeight="1">
      <c r="A27" s="1284"/>
      <c r="B27" s="1284"/>
      <c r="C27" s="1284"/>
      <c r="D27" s="1284"/>
      <c r="E27" s="1284"/>
      <c r="F27" s="850"/>
      <c r="G27" s="850"/>
      <c r="H27" s="848"/>
      <c r="I27" s="1284"/>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5" customFormat="1" ht="15" customHeight="1">
      <c r="A28" s="1284"/>
      <c r="B28" s="1284"/>
      <c r="C28" s="1284"/>
      <c r="D28" s="1284"/>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5" customFormat="1" ht="15" customHeight="1">
      <c r="A29" s="1284"/>
      <c r="B29" s="1284"/>
      <c r="C29" s="1284"/>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5" customFormat="1" ht="15" customHeight="1">
      <c r="A30" s="1284"/>
      <c r="B30" s="1284"/>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5" customFormat="1" ht="15" customHeight="1">
      <c r="A31" s="1284"/>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5" customFormat="1" ht="15" customHeight="1">
      <c r="A32" s="842"/>
      <c r="B32" s="842"/>
      <c r="C32" s="842"/>
      <c r="D32" s="842"/>
      <c r="E32" s="842"/>
      <c r="F32" s="842"/>
      <c r="G32" s="842"/>
      <c r="H32" s="842"/>
      <c r="I32" s="842"/>
      <c r="J32" s="842"/>
      <c r="K32" s="842"/>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5"/>
      <c r="M33" s="455"/>
      <c r="N33" s="455"/>
      <c r="O33" s="455"/>
      <c r="P33" s="455"/>
      <c r="Q33" s="455"/>
      <c r="R33" s="455"/>
      <c r="S33" s="455"/>
      <c r="T33" s="455"/>
      <c r="U33" s="455"/>
    </row>
    <row r="34" spans="12:23" ht="133.5"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8" t="s">
        <v>470</v>
      </c>
      <c r="G2" s="1279"/>
      <c r="H2" s="1280"/>
      <c r="I2" s="608"/>
    </row>
    <row r="3" spans="1:20" ht="3" customHeight="1"/>
    <row r="4" spans="1:20" s="538" customFormat="1" ht="11.25">
      <c r="A4" s="558"/>
      <c r="B4" s="558"/>
      <c r="C4" s="558"/>
      <c r="D4" s="558"/>
      <c r="F4" s="1236" t="s">
        <v>444</v>
      </c>
      <c r="G4" s="1236"/>
      <c r="H4" s="1236"/>
      <c r="I4" s="1281"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1"/>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15.05.2019</v>
      </c>
      <c r="I7" s="549" t="s">
        <v>472</v>
      </c>
      <c r="J7" s="583"/>
      <c r="K7" s="558"/>
      <c r="L7" s="558"/>
      <c r="M7" s="558"/>
      <c r="N7" s="558"/>
      <c r="O7" s="558"/>
      <c r="P7" s="558"/>
      <c r="Q7" s="558"/>
      <c r="R7" s="558"/>
      <c r="S7" s="558"/>
      <c r="T7" s="558"/>
    </row>
    <row r="8" spans="1:20" s="538" customFormat="1" ht="45">
      <c r="A8" s="1282">
        <v>1</v>
      </c>
      <c r="B8" s="558"/>
      <c r="C8" s="558"/>
      <c r="D8" s="558"/>
      <c r="F8" s="584" t="str">
        <f>"2." &amp;mergeValue(A8)</f>
        <v>2.1</v>
      </c>
      <c r="G8" s="600" t="s">
        <v>473</v>
      </c>
      <c r="H8" s="572" t="str">
        <f>IF('Перечень тарифов'!R31="","наименование отсутствует","" &amp; 'Перечень тарифов'!R31 &amp; "")</f>
        <v>наименование отсутствует</v>
      </c>
      <c r="I8" s="549" t="s">
        <v>568</v>
      </c>
      <c r="J8" s="583"/>
      <c r="K8" s="558"/>
      <c r="L8" s="558"/>
      <c r="M8" s="558"/>
      <c r="N8" s="558"/>
      <c r="O8" s="558"/>
      <c r="P8" s="558"/>
      <c r="Q8" s="558"/>
      <c r="R8" s="558"/>
      <c r="S8" s="558"/>
      <c r="T8" s="558"/>
    </row>
    <row r="9" spans="1:20" s="538" customFormat="1" ht="22.5">
      <c r="A9" s="1282"/>
      <c r="B9" s="558"/>
      <c r="C9" s="558"/>
      <c r="D9" s="558"/>
      <c r="F9" s="584" t="str">
        <f>"3." &amp;mergeValue(A9)</f>
        <v>3.1</v>
      </c>
      <c r="G9" s="600" t="s">
        <v>474</v>
      </c>
      <c r="H9" s="572" t="str">
        <f>IF('Перечень тарифов'!F31="","наименование отсутствует","" &amp; 'Перечень тарифов'!F31 &amp; "")</f>
        <v>Передача. Теплоноситель</v>
      </c>
      <c r="I9" s="549" t="s">
        <v>566</v>
      </c>
      <c r="J9" s="583"/>
      <c r="K9" s="558"/>
      <c r="L9" s="558"/>
      <c r="M9" s="558"/>
      <c r="N9" s="558"/>
      <c r="O9" s="558"/>
      <c r="P9" s="558"/>
      <c r="Q9" s="558"/>
      <c r="R9" s="558"/>
      <c r="S9" s="558"/>
      <c r="T9" s="558"/>
    </row>
    <row r="10" spans="1:20" s="538" customFormat="1" ht="22.5">
      <c r="A10" s="1282"/>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2"/>
      <c r="B11" s="1282">
        <v>1</v>
      </c>
      <c r="C11" s="591"/>
      <c r="D11" s="591"/>
      <c r="F11" s="584" t="str">
        <f>"4."&amp;mergeValue(A11) &amp;"."&amp;mergeValue(B11)</f>
        <v>4.1.1</v>
      </c>
      <c r="G11" s="579" t="s">
        <v>570</v>
      </c>
      <c r="H11" s="572" t="str">
        <f>IF(region_name="","",region_name)</f>
        <v>Ростовская область</v>
      </c>
      <c r="I11" s="549" t="s">
        <v>478</v>
      </c>
      <c r="J11" s="583"/>
      <c r="K11" s="558"/>
      <c r="L11" s="558"/>
      <c r="M11" s="558"/>
      <c r="N11" s="558"/>
      <c r="O11" s="558"/>
      <c r="P11" s="558"/>
      <c r="Q11" s="558"/>
      <c r="R11" s="558"/>
      <c r="S11" s="558"/>
      <c r="T11" s="558"/>
    </row>
    <row r="12" spans="1:20" s="538" customFormat="1" ht="22.5">
      <c r="A12" s="1282"/>
      <c r="B12" s="1282"/>
      <c r="C12" s="1282">
        <v>1</v>
      </c>
      <c r="D12" s="591"/>
      <c r="F12" s="584" t="str">
        <f>"4."&amp;mergeValue(A12) &amp;"."&amp;mergeValue(B12)&amp;"."&amp;mergeValue(C12)</f>
        <v>4.1.1.1</v>
      </c>
      <c r="G12" s="590" t="s">
        <v>476</v>
      </c>
      <c r="H12" s="572" t="str">
        <f>IF(Территории!H13="","","" &amp; Территории!H13 &amp; "")</f>
        <v>Город Волгодонск</v>
      </c>
      <c r="I12" s="549" t="s">
        <v>479</v>
      </c>
      <c r="J12" s="583"/>
      <c r="K12" s="558"/>
      <c r="L12" s="558"/>
      <c r="M12" s="558"/>
      <c r="N12" s="558"/>
      <c r="O12" s="558"/>
      <c r="P12" s="558"/>
      <c r="Q12" s="558"/>
      <c r="R12" s="558"/>
      <c r="S12" s="558"/>
      <c r="T12" s="558"/>
    </row>
    <row r="13" spans="1:20" s="538" customFormat="1" ht="56.25">
      <c r="A13" s="1282"/>
      <c r="B13" s="1282"/>
      <c r="C13" s="1282"/>
      <c r="D13" s="591">
        <v>1</v>
      </c>
      <c r="F13" s="584" t="str">
        <f>"4."&amp;mergeValue(A13) &amp;"."&amp;mergeValue(B13)&amp;"."&amp;mergeValue(C13)&amp;"."&amp;mergeValue(D13)</f>
        <v>4.1.1.1.1</v>
      </c>
      <c r="G13" s="601" t="s">
        <v>477</v>
      </c>
      <c r="H13" s="572" t="str">
        <f>IF(Территории!R14="","","" &amp; Территории!R14 &amp; "")</f>
        <v>Город Волгодонск (60712000)</v>
      </c>
      <c r="I13" s="1180" t="s">
        <v>569</v>
      </c>
      <c r="J13" s="583"/>
      <c r="K13" s="558"/>
      <c r="L13" s="558"/>
      <c r="M13" s="558"/>
      <c r="N13" s="558"/>
      <c r="O13" s="558"/>
      <c r="P13" s="558"/>
      <c r="Q13" s="558"/>
      <c r="R13" s="558"/>
      <c r="S13" s="558"/>
      <c r="T13" s="558"/>
    </row>
    <row r="14" spans="1:20" s="581" customFormat="1" ht="3" customHeight="1">
      <c r="A14" s="582"/>
      <c r="B14" s="582"/>
      <c r="C14" s="582"/>
      <c r="D14" s="582"/>
      <c r="F14" s="593"/>
      <c r="G14" s="594"/>
      <c r="H14" s="595"/>
      <c r="I14" s="596"/>
      <c r="J14" s="582"/>
      <c r="K14" s="582"/>
      <c r="L14" s="582"/>
      <c r="M14" s="582"/>
      <c r="N14" s="582"/>
      <c r="O14" s="582"/>
      <c r="P14" s="582"/>
      <c r="Q14" s="582"/>
      <c r="R14" s="582"/>
      <c r="S14" s="582"/>
      <c r="T14" s="582"/>
    </row>
    <row r="15" spans="1:20" s="581" customFormat="1" ht="15" customHeight="1">
      <c r="A15" s="582"/>
      <c r="B15" s="582"/>
      <c r="C15" s="582"/>
      <c r="D15" s="582"/>
      <c r="F15" s="580"/>
      <c r="G15" s="1277" t="s">
        <v>571</v>
      </c>
      <c r="H15" s="1277"/>
      <c r="I15" s="562"/>
      <c r="J15" s="582"/>
      <c r="K15" s="582"/>
      <c r="L15" s="582"/>
      <c r="M15" s="582"/>
      <c r="N15" s="582"/>
      <c r="O15" s="582"/>
      <c r="P15" s="582"/>
      <c r="Q15" s="582"/>
      <c r="R15" s="582"/>
      <c r="S15" s="582"/>
      <c r="T15" s="582"/>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237</v>
      </c>
    </row>
    <row r="2" spans="1:27" ht="16.5" customHeight="1">
      <c r="B2" s="1212" t="str">
        <f>"Код шаблона: " &amp; GetCode()</f>
        <v>Код шаблона: FAS.JKH.OPEN.INFO.REQUEST.WARM</v>
      </c>
      <c r="C2" s="1212"/>
      <c r="D2" s="1212"/>
      <c r="E2" s="1212"/>
      <c r="F2" s="1212"/>
      <c r="G2" s="1212"/>
      <c r="Q2" s="223"/>
      <c r="R2" s="223"/>
      <c r="S2" s="223"/>
      <c r="T2" s="223"/>
      <c r="U2" s="223"/>
      <c r="V2" s="223"/>
      <c r="W2" s="223"/>
    </row>
    <row r="3" spans="1:27" ht="18" customHeight="1">
      <c r="B3" s="1213" t="str">
        <f>"Версия " &amp; GetVersion()</f>
        <v>Версия 1.0.1</v>
      </c>
      <c r="C3" s="121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6" t="s">
        <v>676</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4" t="s">
        <v>567</v>
      </c>
      <c r="F7" s="1214"/>
      <c r="G7" s="1214"/>
      <c r="H7" s="1214"/>
      <c r="I7" s="1214"/>
      <c r="J7" s="1214"/>
      <c r="K7" s="1214"/>
      <c r="L7" s="1214"/>
      <c r="M7" s="1214"/>
      <c r="N7" s="1214"/>
      <c r="O7" s="1214"/>
      <c r="P7" s="1214"/>
      <c r="Q7" s="1214"/>
      <c r="R7" s="1214"/>
      <c r="S7" s="1214"/>
      <c r="T7" s="1214"/>
      <c r="U7" s="1214"/>
      <c r="V7" s="1214"/>
      <c r="W7" s="1214"/>
      <c r="X7" s="1214"/>
      <c r="Y7" s="56"/>
    </row>
    <row r="8" spans="1:27" ht="15" customHeight="1">
      <c r="A8" s="40"/>
      <c r="B8" s="75"/>
      <c r="C8" s="74"/>
      <c r="D8" s="57"/>
      <c r="E8" s="1214"/>
      <c r="F8" s="1214"/>
      <c r="G8" s="1214"/>
      <c r="H8" s="1214"/>
      <c r="I8" s="1214"/>
      <c r="J8" s="1214"/>
      <c r="K8" s="1214"/>
      <c r="L8" s="1214"/>
      <c r="M8" s="1214"/>
      <c r="N8" s="1214"/>
      <c r="O8" s="1214"/>
      <c r="P8" s="1214"/>
      <c r="Q8" s="1214"/>
      <c r="R8" s="1214"/>
      <c r="S8" s="1214"/>
      <c r="T8" s="1214"/>
      <c r="U8" s="1214"/>
      <c r="V8" s="1214"/>
      <c r="W8" s="1214"/>
      <c r="X8" s="1214"/>
      <c r="Y8" s="56"/>
    </row>
    <row r="9" spans="1:27" ht="15" customHeight="1">
      <c r="A9" s="40"/>
      <c r="B9" s="75"/>
      <c r="C9" s="74"/>
      <c r="D9" s="57"/>
      <c r="E9" s="1214"/>
      <c r="F9" s="1214"/>
      <c r="G9" s="1214"/>
      <c r="H9" s="1214"/>
      <c r="I9" s="1214"/>
      <c r="J9" s="1214"/>
      <c r="K9" s="1214"/>
      <c r="L9" s="1214"/>
      <c r="M9" s="1214"/>
      <c r="N9" s="1214"/>
      <c r="O9" s="1214"/>
      <c r="P9" s="1214"/>
      <c r="Q9" s="1214"/>
      <c r="R9" s="1214"/>
      <c r="S9" s="1214"/>
      <c r="T9" s="1214"/>
      <c r="U9" s="1214"/>
      <c r="V9" s="1214"/>
      <c r="W9" s="1214"/>
      <c r="X9" s="1214"/>
      <c r="Y9" s="56"/>
    </row>
    <row r="10" spans="1:27" ht="10.5" customHeight="1">
      <c r="A10" s="40"/>
      <c r="B10" s="75"/>
      <c r="C10" s="74"/>
      <c r="D10" s="57"/>
      <c r="E10" s="1214"/>
      <c r="F10" s="1214"/>
      <c r="G10" s="1214"/>
      <c r="H10" s="1214"/>
      <c r="I10" s="1214"/>
      <c r="J10" s="1214"/>
      <c r="K10" s="1214"/>
      <c r="L10" s="1214"/>
      <c r="M10" s="1214"/>
      <c r="N10" s="1214"/>
      <c r="O10" s="1214"/>
      <c r="P10" s="1214"/>
      <c r="Q10" s="1214"/>
      <c r="R10" s="1214"/>
      <c r="S10" s="1214"/>
      <c r="T10" s="1214"/>
      <c r="U10" s="1214"/>
      <c r="V10" s="1214"/>
      <c r="W10" s="1214"/>
      <c r="X10" s="1214"/>
      <c r="Y10" s="56"/>
    </row>
    <row r="11" spans="1:27" ht="27" customHeight="1">
      <c r="A11" s="40"/>
      <c r="B11" s="75"/>
      <c r="C11" s="74"/>
      <c r="D11" s="57"/>
      <c r="E11" s="1214"/>
      <c r="F11" s="1214"/>
      <c r="G11" s="1214"/>
      <c r="H11" s="1214"/>
      <c r="I11" s="1214"/>
      <c r="J11" s="1214"/>
      <c r="K11" s="1214"/>
      <c r="L11" s="1214"/>
      <c r="M11" s="1214"/>
      <c r="N11" s="1214"/>
      <c r="O11" s="1214"/>
      <c r="P11" s="1214"/>
      <c r="Q11" s="1214"/>
      <c r="R11" s="1214"/>
      <c r="S11" s="1214"/>
      <c r="T11" s="1214"/>
      <c r="U11" s="1214"/>
      <c r="V11" s="1214"/>
      <c r="W11" s="1214"/>
      <c r="X11" s="1214"/>
      <c r="Y11" s="56"/>
    </row>
    <row r="12" spans="1:27" ht="12" customHeight="1">
      <c r="A12" s="40"/>
      <c r="B12" s="75"/>
      <c r="C12" s="74"/>
      <c r="D12" s="57"/>
      <c r="E12" s="1214"/>
      <c r="F12" s="1214"/>
      <c r="G12" s="1214"/>
      <c r="H12" s="1214"/>
      <c r="I12" s="1214"/>
      <c r="J12" s="1214"/>
      <c r="K12" s="1214"/>
      <c r="L12" s="1214"/>
      <c r="M12" s="1214"/>
      <c r="N12" s="1214"/>
      <c r="O12" s="1214"/>
      <c r="P12" s="1214"/>
      <c r="Q12" s="1214"/>
      <c r="R12" s="1214"/>
      <c r="S12" s="1214"/>
      <c r="T12" s="1214"/>
      <c r="U12" s="1214"/>
      <c r="V12" s="1214"/>
      <c r="W12" s="1214"/>
      <c r="X12" s="1214"/>
      <c r="Y12" s="56"/>
    </row>
    <row r="13" spans="1:27" ht="38.25" customHeight="1">
      <c r="A13" s="40"/>
      <c r="B13" s="75"/>
      <c r="C13" s="74"/>
      <c r="D13" s="57"/>
      <c r="E13" s="1214"/>
      <c r="F13" s="1214"/>
      <c r="G13" s="1214"/>
      <c r="H13" s="1214"/>
      <c r="I13" s="1214"/>
      <c r="J13" s="1214"/>
      <c r="K13" s="1214"/>
      <c r="L13" s="1214"/>
      <c r="M13" s="1214"/>
      <c r="N13" s="1214"/>
      <c r="O13" s="1214"/>
      <c r="P13" s="1214"/>
      <c r="Q13" s="1214"/>
      <c r="R13" s="1214"/>
      <c r="S13" s="1214"/>
      <c r="T13" s="1214"/>
      <c r="U13" s="1214"/>
      <c r="V13" s="1214"/>
      <c r="W13" s="1214"/>
      <c r="X13" s="1214"/>
      <c r="Y13" s="70"/>
    </row>
    <row r="14" spans="1:27" ht="15" customHeight="1">
      <c r="A14" s="40"/>
      <c r="B14" s="75"/>
      <c r="C14" s="74"/>
      <c r="D14" s="57"/>
      <c r="E14" s="1214"/>
      <c r="F14" s="1214"/>
      <c r="G14" s="1214"/>
      <c r="H14" s="1214"/>
      <c r="I14" s="1214"/>
      <c r="J14" s="1214"/>
      <c r="K14" s="1214"/>
      <c r="L14" s="1214"/>
      <c r="M14" s="1214"/>
      <c r="N14" s="1214"/>
      <c r="O14" s="1214"/>
      <c r="P14" s="1214"/>
      <c r="Q14" s="1214"/>
      <c r="R14" s="1214"/>
      <c r="S14" s="1214"/>
      <c r="T14" s="1214"/>
      <c r="U14" s="1214"/>
      <c r="V14" s="1214"/>
      <c r="W14" s="1214"/>
      <c r="X14" s="1214"/>
      <c r="Y14" s="56"/>
    </row>
    <row r="15" spans="1:27" ht="15">
      <c r="A15" s="40"/>
      <c r="B15" s="75"/>
      <c r="C15" s="74"/>
      <c r="D15" s="57"/>
      <c r="E15" s="1214"/>
      <c r="F15" s="1214"/>
      <c r="G15" s="1214"/>
      <c r="H15" s="1214"/>
      <c r="I15" s="1214"/>
      <c r="J15" s="1214"/>
      <c r="K15" s="1214"/>
      <c r="L15" s="1214"/>
      <c r="M15" s="1214"/>
      <c r="N15" s="1214"/>
      <c r="O15" s="1214"/>
      <c r="P15" s="1214"/>
      <c r="Q15" s="1214"/>
      <c r="R15" s="1214"/>
      <c r="S15" s="1214"/>
      <c r="T15" s="1214"/>
      <c r="U15" s="1214"/>
      <c r="V15" s="1214"/>
      <c r="W15" s="1214"/>
      <c r="X15" s="1214"/>
      <c r="Y15" s="56"/>
    </row>
    <row r="16" spans="1:27" ht="15">
      <c r="A16" s="40"/>
      <c r="B16" s="75"/>
      <c r="C16" s="74"/>
      <c r="D16" s="57"/>
      <c r="E16" s="1214"/>
      <c r="F16" s="1214"/>
      <c r="G16" s="1214"/>
      <c r="H16" s="1214"/>
      <c r="I16" s="1214"/>
      <c r="J16" s="1214"/>
      <c r="K16" s="1214"/>
      <c r="L16" s="1214"/>
      <c r="M16" s="1214"/>
      <c r="N16" s="1214"/>
      <c r="O16" s="1214"/>
      <c r="P16" s="1214"/>
      <c r="Q16" s="1214"/>
      <c r="R16" s="1214"/>
      <c r="S16" s="1214"/>
      <c r="T16" s="1214"/>
      <c r="U16" s="1214"/>
      <c r="V16" s="1214"/>
      <c r="W16" s="1214"/>
      <c r="X16" s="1214"/>
      <c r="Y16" s="56"/>
    </row>
    <row r="17" spans="1:25" ht="15" customHeight="1">
      <c r="A17" s="40"/>
      <c r="B17" s="75"/>
      <c r="C17" s="74"/>
      <c r="D17" s="57"/>
      <c r="E17" s="1214"/>
      <c r="F17" s="1214"/>
      <c r="G17" s="1214"/>
      <c r="H17" s="1214"/>
      <c r="I17" s="1214"/>
      <c r="J17" s="1214"/>
      <c r="K17" s="1214"/>
      <c r="L17" s="1214"/>
      <c r="M17" s="1214"/>
      <c r="N17" s="1214"/>
      <c r="O17" s="1214"/>
      <c r="P17" s="1214"/>
      <c r="Q17" s="1214"/>
      <c r="R17" s="1214"/>
      <c r="S17" s="1214"/>
      <c r="T17" s="1214"/>
      <c r="U17" s="1214"/>
      <c r="V17" s="1214"/>
      <c r="W17" s="1214"/>
      <c r="X17" s="1214"/>
      <c r="Y17" s="56"/>
    </row>
    <row r="18" spans="1:25" ht="15">
      <c r="A18" s="40"/>
      <c r="B18" s="75"/>
      <c r="C18" s="74"/>
      <c r="D18" s="57"/>
      <c r="E18" s="1214"/>
      <c r="F18" s="1214"/>
      <c r="G18" s="1214"/>
      <c r="H18" s="1214"/>
      <c r="I18" s="1214"/>
      <c r="J18" s="1214"/>
      <c r="K18" s="1214"/>
      <c r="L18" s="1214"/>
      <c r="M18" s="1214"/>
      <c r="N18" s="1214"/>
      <c r="O18" s="1214"/>
      <c r="P18" s="1214"/>
      <c r="Q18" s="1214"/>
      <c r="R18" s="1214"/>
      <c r="S18" s="1214"/>
      <c r="T18" s="1214"/>
      <c r="U18" s="1214"/>
      <c r="V18" s="1214"/>
      <c r="W18" s="1214"/>
      <c r="X18" s="1214"/>
      <c r="Y18" s="56"/>
    </row>
    <row r="19" spans="1:25" ht="59.25" customHeight="1">
      <c r="A19" s="40"/>
      <c r="B19" s="75"/>
      <c r="C19" s="74"/>
      <c r="D19" s="63"/>
      <c r="E19" s="1214"/>
      <c r="F19" s="1214"/>
      <c r="G19" s="1214"/>
      <c r="H19" s="1214"/>
      <c r="I19" s="1214"/>
      <c r="J19" s="1214"/>
      <c r="K19" s="1214"/>
      <c r="L19" s="1214"/>
      <c r="M19" s="1214"/>
      <c r="N19" s="1214"/>
      <c r="O19" s="1214"/>
      <c r="P19" s="1214"/>
      <c r="Q19" s="1214"/>
      <c r="R19" s="1214"/>
      <c r="S19" s="1214"/>
      <c r="T19" s="1214"/>
      <c r="U19" s="1214"/>
      <c r="V19" s="1214"/>
      <c r="W19" s="1214"/>
      <c r="X19" s="121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235</v>
      </c>
      <c r="F21" s="1219" t="s">
        <v>252</v>
      </c>
      <c r="G21" s="1220"/>
      <c r="H21" s="1220"/>
      <c r="I21" s="1220"/>
      <c r="J21" s="1220"/>
      <c r="K21" s="1220"/>
      <c r="L21" s="1220"/>
      <c r="M21" s="1220"/>
      <c r="N21" s="57"/>
      <c r="O21" s="68" t="s">
        <v>235</v>
      </c>
      <c r="P21" s="1221" t="s">
        <v>236</v>
      </c>
      <c r="Q21" s="1222"/>
      <c r="R21" s="1222"/>
      <c r="S21" s="1222"/>
      <c r="T21" s="1222"/>
      <c r="U21" s="1222"/>
      <c r="V21" s="1222"/>
      <c r="W21" s="1222"/>
      <c r="X21" s="1222"/>
      <c r="Y21" s="56"/>
    </row>
    <row r="22" spans="1:25" ht="14.25" hidden="1" customHeight="1">
      <c r="A22" s="40"/>
      <c r="B22" s="75"/>
      <c r="C22" s="74"/>
      <c r="D22" s="58"/>
      <c r="E22" s="89" t="s">
        <v>235</v>
      </c>
      <c r="F22" s="1219" t="s">
        <v>238</v>
      </c>
      <c r="G22" s="1220"/>
      <c r="H22" s="1220"/>
      <c r="I22" s="1220"/>
      <c r="J22" s="1220"/>
      <c r="K22" s="1220"/>
      <c r="L22" s="1220"/>
      <c r="M22" s="1220"/>
      <c r="N22" s="57"/>
      <c r="O22" s="71" t="s">
        <v>235</v>
      </c>
      <c r="P22" s="1221" t="s">
        <v>565</v>
      </c>
      <c r="Q22" s="1222"/>
      <c r="R22" s="1222"/>
      <c r="S22" s="1222"/>
      <c r="T22" s="1222"/>
      <c r="U22" s="1222"/>
      <c r="V22" s="1222"/>
      <c r="W22" s="1222"/>
      <c r="X22" s="1222"/>
      <c r="Y22" s="56"/>
    </row>
    <row r="23" spans="1:25" ht="27" hidden="1" customHeight="1">
      <c r="A23" s="40"/>
      <c r="B23" s="75"/>
      <c r="C23" s="74"/>
      <c r="D23" s="58"/>
      <c r="E23" s="57"/>
      <c r="F23" s="57"/>
      <c r="G23" s="57"/>
      <c r="H23" s="57"/>
      <c r="I23" s="57"/>
      <c r="J23" s="57"/>
      <c r="K23" s="57"/>
      <c r="L23" s="57"/>
      <c r="M23" s="57"/>
      <c r="N23" s="57"/>
      <c r="O23" s="57"/>
      <c r="P23" s="1215"/>
      <c r="Q23" s="1215"/>
      <c r="R23" s="1215"/>
      <c r="S23" s="1215"/>
      <c r="T23" s="1215"/>
      <c r="U23" s="1215"/>
      <c r="V23" s="1215"/>
      <c r="W23" s="121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8" t="s">
        <v>391</v>
      </c>
      <c r="F35" s="1218"/>
      <c r="G35" s="1218"/>
      <c r="H35" s="1218"/>
      <c r="I35" s="1218"/>
      <c r="J35" s="1218"/>
      <c r="K35" s="1218"/>
      <c r="L35" s="1218"/>
      <c r="M35" s="1218"/>
      <c r="N35" s="1218"/>
      <c r="O35" s="1218"/>
      <c r="P35" s="1218"/>
      <c r="Q35" s="1218"/>
      <c r="R35" s="1218"/>
      <c r="S35" s="1218"/>
      <c r="T35" s="1218"/>
      <c r="U35" s="1218"/>
      <c r="V35" s="1218"/>
      <c r="W35" s="1218"/>
      <c r="X35" s="1218"/>
      <c r="Y35" s="56"/>
    </row>
    <row r="36" spans="1:25" ht="38.25" hidden="1" customHeight="1">
      <c r="A36" s="40"/>
      <c r="B36" s="75"/>
      <c r="C36" s="74"/>
      <c r="D36" s="58"/>
      <c r="E36" s="1218"/>
      <c r="F36" s="1218"/>
      <c r="G36" s="1218"/>
      <c r="H36" s="1218"/>
      <c r="I36" s="1218"/>
      <c r="J36" s="1218"/>
      <c r="K36" s="1218"/>
      <c r="L36" s="1218"/>
      <c r="M36" s="1218"/>
      <c r="N36" s="1218"/>
      <c r="O36" s="1218"/>
      <c r="P36" s="1218"/>
      <c r="Q36" s="1218"/>
      <c r="R36" s="1218"/>
      <c r="S36" s="1218"/>
      <c r="T36" s="1218"/>
      <c r="U36" s="1218"/>
      <c r="V36" s="1218"/>
      <c r="W36" s="1218"/>
      <c r="X36" s="1218"/>
      <c r="Y36" s="56"/>
    </row>
    <row r="37" spans="1:25" ht="9.75" hidden="1" customHeight="1">
      <c r="A37" s="40"/>
      <c r="B37" s="75"/>
      <c r="C37" s="74"/>
      <c r="D37" s="58"/>
      <c r="E37" s="1218"/>
      <c r="F37" s="1218"/>
      <c r="G37" s="1218"/>
      <c r="H37" s="1218"/>
      <c r="I37" s="1218"/>
      <c r="J37" s="1218"/>
      <c r="K37" s="1218"/>
      <c r="L37" s="1218"/>
      <c r="M37" s="1218"/>
      <c r="N37" s="1218"/>
      <c r="O37" s="1218"/>
      <c r="P37" s="1218"/>
      <c r="Q37" s="1218"/>
      <c r="R37" s="1218"/>
      <c r="S37" s="1218"/>
      <c r="T37" s="1218"/>
      <c r="U37" s="1218"/>
      <c r="V37" s="1218"/>
      <c r="W37" s="1218"/>
      <c r="X37" s="1218"/>
      <c r="Y37" s="56"/>
    </row>
    <row r="38" spans="1:25" ht="51" hidden="1" customHeight="1">
      <c r="A38" s="40"/>
      <c r="B38" s="75"/>
      <c r="C38" s="74"/>
      <c r="D38" s="58"/>
      <c r="E38" s="1218"/>
      <c r="F38" s="1218"/>
      <c r="G38" s="1218"/>
      <c r="H38" s="1218"/>
      <c r="I38" s="1218"/>
      <c r="J38" s="1218"/>
      <c r="K38" s="1218"/>
      <c r="L38" s="1218"/>
      <c r="M38" s="1218"/>
      <c r="N38" s="1218"/>
      <c r="O38" s="1218"/>
      <c r="P38" s="1218"/>
      <c r="Q38" s="1218"/>
      <c r="R38" s="1218"/>
      <c r="S38" s="1218"/>
      <c r="T38" s="1218"/>
      <c r="U38" s="1218"/>
      <c r="V38" s="1218"/>
      <c r="W38" s="1218"/>
      <c r="X38" s="1218"/>
      <c r="Y38" s="56"/>
    </row>
    <row r="39" spans="1:25" ht="15" hidden="1" customHeight="1">
      <c r="A39" s="40"/>
      <c r="B39" s="75"/>
      <c r="C39" s="74"/>
      <c r="D39" s="58"/>
      <c r="E39" s="1218"/>
      <c r="F39" s="1218"/>
      <c r="G39" s="1218"/>
      <c r="H39" s="1218"/>
      <c r="I39" s="1218"/>
      <c r="J39" s="1218"/>
      <c r="K39" s="1218"/>
      <c r="L39" s="1218"/>
      <c r="M39" s="1218"/>
      <c r="N39" s="1218"/>
      <c r="O39" s="1218"/>
      <c r="P39" s="1218"/>
      <c r="Q39" s="1218"/>
      <c r="R39" s="1218"/>
      <c r="S39" s="1218"/>
      <c r="T39" s="1218"/>
      <c r="U39" s="1218"/>
      <c r="V39" s="1218"/>
      <c r="W39" s="1218"/>
      <c r="X39" s="1218"/>
      <c r="Y39" s="56"/>
    </row>
    <row r="40" spans="1:25" ht="12" hidden="1" customHeight="1">
      <c r="A40" s="40"/>
      <c r="B40" s="75"/>
      <c r="C40" s="74"/>
      <c r="D40" s="58"/>
      <c r="E40" s="1204"/>
      <c r="F40" s="1205"/>
      <c r="G40" s="1205"/>
      <c r="H40" s="1205"/>
      <c r="I40" s="1205"/>
      <c r="J40" s="1205"/>
      <c r="K40" s="1205"/>
      <c r="L40" s="1205"/>
      <c r="M40" s="1205"/>
      <c r="N40" s="1205"/>
      <c r="O40" s="1205"/>
      <c r="P40" s="1205"/>
      <c r="Q40" s="1205"/>
      <c r="R40" s="1205"/>
      <c r="S40" s="1205"/>
      <c r="T40" s="1205"/>
      <c r="U40" s="1205"/>
      <c r="V40" s="1205"/>
      <c r="W40" s="1205"/>
      <c r="X40" s="1205"/>
      <c r="Y40" s="56"/>
    </row>
    <row r="41" spans="1:25" ht="38.25" hidden="1" customHeight="1">
      <c r="A41" s="40"/>
      <c r="B41" s="75"/>
      <c r="C41" s="74"/>
      <c r="D41" s="58"/>
      <c r="E41" s="1218"/>
      <c r="F41" s="1218"/>
      <c r="G41" s="1218"/>
      <c r="H41" s="1218"/>
      <c r="I41" s="1218"/>
      <c r="J41" s="1218"/>
      <c r="K41" s="1218"/>
      <c r="L41" s="1218"/>
      <c r="M41" s="1218"/>
      <c r="N41" s="1218"/>
      <c r="O41" s="1218"/>
      <c r="P41" s="1218"/>
      <c r="Q41" s="1218"/>
      <c r="R41" s="1218"/>
      <c r="S41" s="1218"/>
      <c r="T41" s="1218"/>
      <c r="U41" s="1218"/>
      <c r="V41" s="1218"/>
      <c r="W41" s="1218"/>
      <c r="X41" s="1218"/>
      <c r="Y41" s="56"/>
    </row>
    <row r="42" spans="1:25" ht="15" hidden="1">
      <c r="A42" s="40"/>
      <c r="B42" s="75"/>
      <c r="C42" s="74"/>
      <c r="D42" s="58"/>
      <c r="E42" s="1218"/>
      <c r="F42" s="1218"/>
      <c r="G42" s="1218"/>
      <c r="H42" s="1218"/>
      <c r="I42" s="1218"/>
      <c r="J42" s="1218"/>
      <c r="K42" s="1218"/>
      <c r="L42" s="1218"/>
      <c r="M42" s="1218"/>
      <c r="N42" s="1218"/>
      <c r="O42" s="1218"/>
      <c r="P42" s="1218"/>
      <c r="Q42" s="1218"/>
      <c r="R42" s="1218"/>
      <c r="S42" s="1218"/>
      <c r="T42" s="1218"/>
      <c r="U42" s="1218"/>
      <c r="V42" s="1218"/>
      <c r="W42" s="1218"/>
      <c r="X42" s="1218"/>
      <c r="Y42" s="56"/>
    </row>
    <row r="43" spans="1:25" ht="15" hidden="1">
      <c r="A43" s="40"/>
      <c r="B43" s="75"/>
      <c r="C43" s="74"/>
      <c r="D43" s="58"/>
      <c r="E43" s="1218"/>
      <c r="F43" s="1218"/>
      <c r="G43" s="1218"/>
      <c r="H43" s="1218"/>
      <c r="I43" s="1218"/>
      <c r="J43" s="1218"/>
      <c r="K43" s="1218"/>
      <c r="L43" s="1218"/>
      <c r="M43" s="1218"/>
      <c r="N43" s="1218"/>
      <c r="O43" s="1218"/>
      <c r="P43" s="1218"/>
      <c r="Q43" s="1218"/>
      <c r="R43" s="1218"/>
      <c r="S43" s="1218"/>
      <c r="T43" s="1218"/>
      <c r="U43" s="1218"/>
      <c r="V43" s="1218"/>
      <c r="W43" s="1218"/>
      <c r="X43" s="1218"/>
      <c r="Y43" s="56"/>
    </row>
    <row r="44" spans="1:25" ht="33.75" hidden="1" customHeight="1">
      <c r="A44" s="40"/>
      <c r="B44" s="75"/>
      <c r="C44" s="74"/>
      <c r="D44" s="63"/>
      <c r="E44" s="1218"/>
      <c r="F44" s="1218"/>
      <c r="G44" s="1218"/>
      <c r="H44" s="1218"/>
      <c r="I44" s="1218"/>
      <c r="J44" s="1218"/>
      <c r="K44" s="1218"/>
      <c r="L44" s="1218"/>
      <c r="M44" s="1218"/>
      <c r="N44" s="1218"/>
      <c r="O44" s="1218"/>
      <c r="P44" s="1218"/>
      <c r="Q44" s="1218"/>
      <c r="R44" s="1218"/>
      <c r="S44" s="1218"/>
      <c r="T44" s="1218"/>
      <c r="U44" s="1218"/>
      <c r="V44" s="1218"/>
      <c r="W44" s="1218"/>
      <c r="X44" s="1218"/>
      <c r="Y44" s="56"/>
    </row>
    <row r="45" spans="1:25" ht="15" hidden="1">
      <c r="A45" s="40"/>
      <c r="B45" s="75"/>
      <c r="C45" s="74"/>
      <c r="D45" s="63"/>
      <c r="E45" s="1218"/>
      <c r="F45" s="1218"/>
      <c r="G45" s="1218"/>
      <c r="H45" s="1218"/>
      <c r="I45" s="1218"/>
      <c r="J45" s="1218"/>
      <c r="K45" s="1218"/>
      <c r="L45" s="1218"/>
      <c r="M45" s="1218"/>
      <c r="N45" s="1218"/>
      <c r="O45" s="1218"/>
      <c r="P45" s="1218"/>
      <c r="Q45" s="1218"/>
      <c r="R45" s="1218"/>
      <c r="S45" s="1218"/>
      <c r="T45" s="1218"/>
      <c r="U45" s="1218"/>
      <c r="V45" s="1218"/>
      <c r="W45" s="1218"/>
      <c r="X45" s="1218"/>
      <c r="Y45" s="56"/>
    </row>
    <row r="46" spans="1:25" ht="24" hidden="1" customHeight="1">
      <c r="A46" s="40"/>
      <c r="B46" s="75"/>
      <c r="C46" s="74"/>
      <c r="D46" s="58"/>
      <c r="E46" s="1206" t="s">
        <v>234</v>
      </c>
      <c r="F46" s="1206"/>
      <c r="G46" s="1206"/>
      <c r="H46" s="1206"/>
      <c r="I46" s="1206"/>
      <c r="J46" s="1206"/>
      <c r="K46" s="1206"/>
      <c r="L46" s="1206"/>
      <c r="M46" s="1206"/>
      <c r="N46" s="1206"/>
      <c r="O46" s="1206"/>
      <c r="P46" s="1206"/>
      <c r="Q46" s="1206"/>
      <c r="R46" s="1206"/>
      <c r="S46" s="1206"/>
      <c r="T46" s="1206"/>
      <c r="U46" s="1206"/>
      <c r="V46" s="1206"/>
      <c r="W46" s="1206"/>
      <c r="X46" s="1206"/>
      <c r="Y46" s="56"/>
    </row>
    <row r="47" spans="1:25" ht="37.5" hidden="1" customHeight="1">
      <c r="A47" s="40"/>
      <c r="B47" s="75"/>
      <c r="C47" s="74"/>
      <c r="D47" s="58"/>
      <c r="E47" s="1206"/>
      <c r="F47" s="1206"/>
      <c r="G47" s="1206"/>
      <c r="H47" s="1206"/>
      <c r="I47" s="1206"/>
      <c r="J47" s="1206"/>
      <c r="K47" s="1206"/>
      <c r="L47" s="1206"/>
      <c r="M47" s="1206"/>
      <c r="N47" s="1206"/>
      <c r="O47" s="1206"/>
      <c r="P47" s="1206"/>
      <c r="Q47" s="1206"/>
      <c r="R47" s="1206"/>
      <c r="S47" s="1206"/>
      <c r="T47" s="1206"/>
      <c r="U47" s="1206"/>
      <c r="V47" s="1206"/>
      <c r="W47" s="1206"/>
      <c r="X47" s="1206"/>
      <c r="Y47" s="56"/>
    </row>
    <row r="48" spans="1:25" ht="24" hidden="1" customHeight="1">
      <c r="A48" s="40"/>
      <c r="B48" s="75"/>
      <c r="C48" s="74"/>
      <c r="D48" s="58"/>
      <c r="E48" s="1206"/>
      <c r="F48" s="1206"/>
      <c r="G48" s="1206"/>
      <c r="H48" s="1206"/>
      <c r="I48" s="1206"/>
      <c r="J48" s="1206"/>
      <c r="K48" s="1206"/>
      <c r="L48" s="1206"/>
      <c r="M48" s="1206"/>
      <c r="N48" s="1206"/>
      <c r="O48" s="1206"/>
      <c r="P48" s="1206"/>
      <c r="Q48" s="1206"/>
      <c r="R48" s="1206"/>
      <c r="S48" s="1206"/>
      <c r="T48" s="1206"/>
      <c r="U48" s="1206"/>
      <c r="V48" s="1206"/>
      <c r="W48" s="1206"/>
      <c r="X48" s="1206"/>
      <c r="Y48" s="56"/>
    </row>
    <row r="49" spans="1:25" ht="51" hidden="1" customHeight="1">
      <c r="A49" s="40"/>
      <c r="B49" s="75"/>
      <c r="C49" s="74"/>
      <c r="D49" s="58"/>
      <c r="E49" s="1206"/>
      <c r="F49" s="1206"/>
      <c r="G49" s="1206"/>
      <c r="H49" s="1206"/>
      <c r="I49" s="1206"/>
      <c r="J49" s="1206"/>
      <c r="K49" s="1206"/>
      <c r="L49" s="1206"/>
      <c r="M49" s="1206"/>
      <c r="N49" s="1206"/>
      <c r="O49" s="1206"/>
      <c r="P49" s="1206"/>
      <c r="Q49" s="1206"/>
      <c r="R49" s="1206"/>
      <c r="S49" s="1206"/>
      <c r="T49" s="1206"/>
      <c r="U49" s="1206"/>
      <c r="V49" s="1206"/>
      <c r="W49" s="1206"/>
      <c r="X49" s="1206"/>
      <c r="Y49" s="56"/>
    </row>
    <row r="50" spans="1:25" ht="15" hidden="1">
      <c r="A50" s="40"/>
      <c r="B50" s="75"/>
      <c r="C50" s="74"/>
      <c r="D50" s="58"/>
      <c r="E50" s="1206"/>
      <c r="F50" s="1206"/>
      <c r="G50" s="1206"/>
      <c r="H50" s="1206"/>
      <c r="I50" s="1206"/>
      <c r="J50" s="1206"/>
      <c r="K50" s="1206"/>
      <c r="L50" s="1206"/>
      <c r="M50" s="1206"/>
      <c r="N50" s="1206"/>
      <c r="O50" s="1206"/>
      <c r="P50" s="1206"/>
      <c r="Q50" s="1206"/>
      <c r="R50" s="1206"/>
      <c r="S50" s="1206"/>
      <c r="T50" s="1206"/>
      <c r="U50" s="1206"/>
      <c r="V50" s="1206"/>
      <c r="W50" s="1206"/>
      <c r="X50" s="1206"/>
      <c r="Y50" s="56"/>
    </row>
    <row r="51" spans="1:25" ht="15" hidden="1">
      <c r="A51" s="40"/>
      <c r="B51" s="75"/>
      <c r="C51" s="74"/>
      <c r="D51" s="58"/>
      <c r="E51" s="1206"/>
      <c r="F51" s="1206"/>
      <c r="G51" s="1206"/>
      <c r="H51" s="1206"/>
      <c r="I51" s="1206"/>
      <c r="J51" s="1206"/>
      <c r="K51" s="1206"/>
      <c r="L51" s="1206"/>
      <c r="M51" s="1206"/>
      <c r="N51" s="1206"/>
      <c r="O51" s="1206"/>
      <c r="P51" s="1206"/>
      <c r="Q51" s="1206"/>
      <c r="R51" s="1206"/>
      <c r="S51" s="1206"/>
      <c r="T51" s="1206"/>
      <c r="U51" s="1206"/>
      <c r="V51" s="1206"/>
      <c r="W51" s="1206"/>
      <c r="X51" s="1206"/>
      <c r="Y51" s="56"/>
    </row>
    <row r="52" spans="1:25" ht="15" hidden="1">
      <c r="A52" s="40"/>
      <c r="B52" s="75"/>
      <c r="C52" s="74"/>
      <c r="D52" s="58"/>
      <c r="E52" s="1206"/>
      <c r="F52" s="1206"/>
      <c r="G52" s="1206"/>
      <c r="H52" s="1206"/>
      <c r="I52" s="1206"/>
      <c r="J52" s="1206"/>
      <c r="K52" s="1206"/>
      <c r="L52" s="1206"/>
      <c r="M52" s="1206"/>
      <c r="N52" s="1206"/>
      <c r="O52" s="1206"/>
      <c r="P52" s="1206"/>
      <c r="Q52" s="1206"/>
      <c r="R52" s="1206"/>
      <c r="S52" s="1206"/>
      <c r="T52" s="1206"/>
      <c r="U52" s="1206"/>
      <c r="V52" s="1206"/>
      <c r="W52" s="1206"/>
      <c r="X52" s="1206"/>
      <c r="Y52" s="56"/>
    </row>
    <row r="53" spans="1:25" ht="15" hidden="1">
      <c r="A53" s="40"/>
      <c r="B53" s="75"/>
      <c r="C53" s="74"/>
      <c r="D53" s="58"/>
      <c r="E53" s="1206"/>
      <c r="F53" s="1206"/>
      <c r="G53" s="1206"/>
      <c r="H53" s="1206"/>
      <c r="I53" s="1206"/>
      <c r="J53" s="1206"/>
      <c r="K53" s="1206"/>
      <c r="L53" s="1206"/>
      <c r="M53" s="1206"/>
      <c r="N53" s="1206"/>
      <c r="O53" s="1206"/>
      <c r="P53" s="1206"/>
      <c r="Q53" s="1206"/>
      <c r="R53" s="1206"/>
      <c r="S53" s="1206"/>
      <c r="T53" s="1206"/>
      <c r="U53" s="1206"/>
      <c r="V53" s="1206"/>
      <c r="W53" s="1206"/>
      <c r="X53" s="1206"/>
      <c r="Y53" s="56"/>
    </row>
    <row r="54" spans="1:25" ht="15" hidden="1">
      <c r="A54" s="40"/>
      <c r="B54" s="75"/>
      <c r="C54" s="74"/>
      <c r="D54" s="58"/>
      <c r="E54" s="1206"/>
      <c r="F54" s="1206"/>
      <c r="G54" s="1206"/>
      <c r="H54" s="1206"/>
      <c r="I54" s="1206"/>
      <c r="J54" s="1206"/>
      <c r="K54" s="1206"/>
      <c r="L54" s="1206"/>
      <c r="M54" s="1206"/>
      <c r="N54" s="1206"/>
      <c r="O54" s="1206"/>
      <c r="P54" s="1206"/>
      <c r="Q54" s="1206"/>
      <c r="R54" s="1206"/>
      <c r="S54" s="1206"/>
      <c r="T54" s="1206"/>
      <c r="U54" s="1206"/>
      <c r="V54" s="1206"/>
      <c r="W54" s="1206"/>
      <c r="X54" s="1206"/>
      <c r="Y54" s="56"/>
    </row>
    <row r="55" spans="1:25" ht="15" hidden="1">
      <c r="A55" s="40"/>
      <c r="B55" s="75"/>
      <c r="C55" s="74"/>
      <c r="D55" s="58"/>
      <c r="E55" s="1206"/>
      <c r="F55" s="1206"/>
      <c r="G55" s="1206"/>
      <c r="H55" s="1206"/>
      <c r="I55" s="1206"/>
      <c r="J55" s="1206"/>
      <c r="K55" s="1206"/>
      <c r="L55" s="1206"/>
      <c r="M55" s="1206"/>
      <c r="N55" s="1206"/>
      <c r="O55" s="1206"/>
      <c r="P55" s="1206"/>
      <c r="Q55" s="1206"/>
      <c r="R55" s="1206"/>
      <c r="S55" s="1206"/>
      <c r="T55" s="1206"/>
      <c r="U55" s="1206"/>
      <c r="V55" s="1206"/>
      <c r="W55" s="1206"/>
      <c r="X55" s="1206"/>
      <c r="Y55" s="56"/>
    </row>
    <row r="56" spans="1:25" ht="25.5" hidden="1" customHeight="1">
      <c r="A56" s="40"/>
      <c r="B56" s="75"/>
      <c r="C56" s="74"/>
      <c r="D56" s="63"/>
      <c r="E56" s="1206"/>
      <c r="F56" s="1206"/>
      <c r="G56" s="1206"/>
      <c r="H56" s="1206"/>
      <c r="I56" s="1206"/>
      <c r="J56" s="1206"/>
      <c r="K56" s="1206"/>
      <c r="L56" s="1206"/>
      <c r="M56" s="1206"/>
      <c r="N56" s="1206"/>
      <c r="O56" s="1206"/>
      <c r="P56" s="1206"/>
      <c r="Q56" s="1206"/>
      <c r="R56" s="1206"/>
      <c r="S56" s="1206"/>
      <c r="T56" s="1206"/>
      <c r="U56" s="1206"/>
      <c r="V56" s="1206"/>
      <c r="W56" s="1206"/>
      <c r="X56" s="1206"/>
      <c r="Y56" s="56"/>
    </row>
    <row r="57" spans="1:25" ht="15" hidden="1">
      <c r="A57" s="40"/>
      <c r="B57" s="75"/>
      <c r="C57" s="74"/>
      <c r="D57" s="63"/>
      <c r="E57" s="1206"/>
      <c r="F57" s="1206"/>
      <c r="G57" s="1206"/>
      <c r="H57" s="1206"/>
      <c r="I57" s="1206"/>
      <c r="J57" s="1206"/>
      <c r="K57" s="1206"/>
      <c r="L57" s="1206"/>
      <c r="M57" s="1206"/>
      <c r="N57" s="1206"/>
      <c r="O57" s="1206"/>
      <c r="P57" s="1206"/>
      <c r="Q57" s="1206"/>
      <c r="R57" s="1206"/>
      <c r="S57" s="1206"/>
      <c r="T57" s="1206"/>
      <c r="U57" s="1206"/>
      <c r="V57" s="1206"/>
      <c r="W57" s="1206"/>
      <c r="X57" s="1206"/>
      <c r="Y57" s="56"/>
    </row>
    <row r="58" spans="1:25" ht="15" hidden="1" customHeight="1">
      <c r="A58" s="40"/>
      <c r="B58" s="75"/>
      <c r="C58" s="74"/>
      <c r="D58" s="58"/>
      <c r="E58" s="1207" t="s">
        <v>392</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09"/>
      <c r="F59" s="1209"/>
      <c r="G59" s="1209"/>
      <c r="H59" s="1204"/>
      <c r="I59" s="1205"/>
      <c r="J59" s="1205"/>
      <c r="K59" s="1205"/>
      <c r="L59" s="1205"/>
      <c r="M59" s="1205"/>
      <c r="N59" s="1205"/>
      <c r="O59" s="1205"/>
      <c r="P59" s="1205"/>
      <c r="Q59" s="1205"/>
      <c r="R59" s="1205"/>
      <c r="S59" s="1205"/>
      <c r="T59" s="1205"/>
      <c r="U59" s="1205"/>
      <c r="V59" s="1205"/>
      <c r="W59" s="1205"/>
      <c r="X59" s="1205"/>
      <c r="Y59" s="56"/>
    </row>
    <row r="60" spans="1:25" ht="15" hidden="1" customHeight="1">
      <c r="A60" s="40"/>
      <c r="B60" s="75"/>
      <c r="C60" s="74"/>
      <c r="D60" s="58"/>
      <c r="E60" s="1208"/>
      <c r="F60" s="1208"/>
      <c r="G60" s="1208"/>
      <c r="H60" s="1203"/>
      <c r="I60" s="1203"/>
      <c r="J60" s="1203"/>
      <c r="K60" s="1203"/>
      <c r="L60" s="1203"/>
      <c r="M60" s="1203"/>
      <c r="N60" s="1203"/>
      <c r="O60" s="1203"/>
      <c r="P60" s="1203"/>
      <c r="Q60" s="1203"/>
      <c r="R60" s="1203"/>
      <c r="S60" s="1203"/>
      <c r="T60" s="1203"/>
      <c r="U60" s="1203"/>
      <c r="V60" s="1203"/>
      <c r="W60" s="1203"/>
      <c r="X60" s="1203"/>
      <c r="Y60" s="56"/>
    </row>
    <row r="61" spans="1:25" ht="15" hidden="1">
      <c r="A61" s="40"/>
      <c r="B61" s="75"/>
      <c r="C61" s="74"/>
      <c r="D61" s="58"/>
      <c r="E61" s="67"/>
      <c r="F61" s="65"/>
      <c r="G61" s="66"/>
      <c r="H61" s="1203"/>
      <c r="I61" s="1203"/>
      <c r="J61" s="1203"/>
      <c r="K61" s="1203"/>
      <c r="L61" s="1203"/>
      <c r="M61" s="1203"/>
      <c r="N61" s="1203"/>
      <c r="O61" s="1203"/>
      <c r="P61" s="1203"/>
      <c r="Q61" s="1203"/>
      <c r="R61" s="1203"/>
      <c r="S61" s="1203"/>
      <c r="T61" s="1203"/>
      <c r="U61" s="1203"/>
      <c r="V61" s="1203"/>
      <c r="W61" s="1203"/>
      <c r="X61" s="120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393</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564</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392</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08"/>
      <c r="F82" s="1208"/>
      <c r="G82" s="1208"/>
      <c r="H82" s="1204"/>
      <c r="I82" s="1205"/>
      <c r="J82" s="1205"/>
      <c r="K82" s="1205"/>
      <c r="L82" s="1205"/>
      <c r="M82" s="1205"/>
      <c r="N82" s="1205"/>
      <c r="O82" s="1205"/>
      <c r="P82" s="1205"/>
      <c r="Q82" s="1205"/>
      <c r="R82" s="1205"/>
      <c r="S82" s="1205"/>
      <c r="T82" s="1205"/>
      <c r="U82" s="1205"/>
      <c r="V82" s="1205"/>
      <c r="W82" s="1205"/>
      <c r="X82" s="1205"/>
      <c r="Y82" s="56"/>
    </row>
    <row r="83" spans="1:25" ht="15" hidden="1" customHeight="1">
      <c r="A83" s="40"/>
      <c r="B83" s="75"/>
      <c r="C83" s="74"/>
      <c r="D83" s="58"/>
      <c r="Y83" s="56"/>
    </row>
    <row r="84" spans="1:25" ht="15" hidden="1" customHeight="1">
      <c r="A84" s="40"/>
      <c r="B84" s="75"/>
      <c r="C84" s="74"/>
      <c r="D84" s="58"/>
      <c r="E84" s="67"/>
      <c r="F84" s="65"/>
      <c r="G84" s="66"/>
      <c r="H84" s="1203"/>
      <c r="I84" s="1203"/>
      <c r="J84" s="1203"/>
      <c r="K84" s="1203"/>
      <c r="L84" s="1203"/>
      <c r="M84" s="1203"/>
      <c r="N84" s="1203"/>
      <c r="O84" s="1203"/>
      <c r="P84" s="1203"/>
      <c r="Q84" s="1203"/>
      <c r="R84" s="1203"/>
      <c r="S84" s="1203"/>
      <c r="T84" s="1203"/>
      <c r="U84" s="1203"/>
      <c r="V84" s="1203"/>
      <c r="W84" s="1203"/>
      <c r="X84" s="120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1" t="s">
        <v>233</v>
      </c>
      <c r="F98" s="1211"/>
      <c r="G98" s="1211"/>
      <c r="H98" s="1211"/>
      <c r="I98" s="1211"/>
      <c r="J98" s="1211"/>
      <c r="K98" s="1211"/>
      <c r="L98" s="1211"/>
      <c r="M98" s="1211"/>
      <c r="N98" s="1211"/>
      <c r="O98" s="1211"/>
      <c r="P98" s="1211"/>
      <c r="Q98" s="1211"/>
      <c r="R98" s="1211"/>
      <c r="S98" s="1211"/>
      <c r="T98" s="1211"/>
      <c r="U98" s="1211"/>
      <c r="V98" s="1211"/>
      <c r="W98" s="1211"/>
      <c r="X98" s="121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0" t="s">
        <v>232</v>
      </c>
      <c r="G100" s="1210"/>
      <c r="H100" s="1210"/>
      <c r="I100" s="1210"/>
      <c r="J100" s="1210"/>
      <c r="K100" s="1210"/>
      <c r="L100" s="1210"/>
      <c r="M100" s="1210"/>
      <c r="N100" s="1210"/>
      <c r="O100" s="1210"/>
      <c r="P100" s="1210"/>
      <c r="Q100" s="1210"/>
      <c r="R100" s="1210"/>
      <c r="S100" s="1210"/>
      <c r="T100" s="59"/>
      <c r="U100" s="57"/>
      <c r="V100" s="57"/>
      <c r="W100" s="57"/>
      <c r="X100" s="57"/>
      <c r="Y100" s="56"/>
      <c r="AA100" s="76" t="s">
        <v>230</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0" t="s">
        <v>231</v>
      </c>
      <c r="G102" s="1210"/>
      <c r="H102" s="1210"/>
      <c r="I102" s="1210"/>
      <c r="J102" s="1210"/>
      <c r="K102" s="1210"/>
      <c r="L102" s="1210"/>
      <c r="M102" s="1210"/>
      <c r="N102" s="1210"/>
      <c r="O102" s="1210"/>
      <c r="P102" s="1210"/>
      <c r="Q102" s="1210"/>
      <c r="R102" s="1210"/>
      <c r="S102" s="1210"/>
      <c r="T102" s="1210"/>
      <c r="U102" s="1210"/>
      <c r="V102" s="1210"/>
      <c r="W102" s="1210"/>
      <c r="X102" s="121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X30"/>
  <sheetViews>
    <sheetView showGridLines="0" topLeftCell="I4" zoomScaleNormal="100" workbookViewId="0">
      <selection activeCell="S41" sqref="S41"/>
    </sheetView>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customWidth="1"/>
    <col min="22" max="22" width="23.7109375" style="1068" customWidth="1"/>
    <col min="23" max="24" width="1.7109375" style="1068" hidden="1" customWidth="1"/>
    <col min="25" max="25" width="11.7109375" style="1068" customWidth="1"/>
    <col min="26" max="26" width="3.7109375" style="1068" customWidth="1"/>
    <col min="27" max="27" width="11.7109375" style="1068" customWidth="1"/>
    <col min="28" max="28" width="8.5703125" style="1068" customWidth="1"/>
    <col min="29" max="29" width="23.7109375" style="1068" customWidth="1"/>
    <col min="30" max="31" width="1.7109375" style="1068" hidden="1" customWidth="1"/>
    <col min="32" max="32" width="11.7109375" style="1068" customWidth="1"/>
    <col min="33" max="33" width="3.7109375" style="1068" customWidth="1"/>
    <col min="34" max="34" width="11.7109375" style="1068" customWidth="1"/>
    <col min="35" max="35" width="8.5703125" style="1068" hidden="1" customWidth="1"/>
    <col min="36" max="36" width="4.7109375" style="492" customWidth="1"/>
    <col min="37" max="37" width="115.7109375" style="492" customWidth="1"/>
    <col min="38" max="49" width="10.5703125" style="553"/>
    <col min="50" max="270" width="10.5703125" style="492"/>
    <col min="271" max="278" width="0" style="492" hidden="1" customWidth="1"/>
    <col min="279" max="281" width="3.7109375" style="492" customWidth="1"/>
    <col min="282" max="282" width="12.7109375" style="492" customWidth="1"/>
    <col min="283" max="283" width="47.42578125" style="492" customWidth="1"/>
    <col min="284" max="287" width="0" style="492" hidden="1" customWidth="1"/>
    <col min="288" max="288" width="11.7109375" style="492" customWidth="1"/>
    <col min="289" max="289" width="6.42578125" style="492" bestFit="1" customWidth="1"/>
    <col min="290" max="290" width="11.7109375" style="492" customWidth="1"/>
    <col min="291" max="291" width="0" style="492" hidden="1" customWidth="1"/>
    <col min="292" max="292" width="3.7109375" style="492" customWidth="1"/>
    <col min="293" max="293" width="11.140625" style="492" bestFit="1" customWidth="1"/>
    <col min="294" max="526" width="10.5703125" style="492"/>
    <col min="527" max="534" width="0" style="492" hidden="1" customWidth="1"/>
    <col min="535" max="537" width="3.7109375" style="492" customWidth="1"/>
    <col min="538" max="538" width="12.7109375" style="492" customWidth="1"/>
    <col min="539" max="539" width="47.42578125" style="492" customWidth="1"/>
    <col min="540" max="543" width="0" style="492" hidden="1" customWidth="1"/>
    <col min="544" max="544" width="11.7109375" style="492" customWidth="1"/>
    <col min="545" max="545" width="6.42578125" style="492" bestFit="1" customWidth="1"/>
    <col min="546" max="546" width="11.7109375" style="492" customWidth="1"/>
    <col min="547" max="547" width="0" style="492" hidden="1" customWidth="1"/>
    <col min="548" max="548" width="3.7109375" style="492" customWidth="1"/>
    <col min="549" max="549" width="11.140625" style="492" bestFit="1" customWidth="1"/>
    <col min="550" max="782" width="10.5703125" style="492"/>
    <col min="783" max="790" width="0" style="492" hidden="1" customWidth="1"/>
    <col min="791" max="793" width="3.7109375" style="492" customWidth="1"/>
    <col min="794" max="794" width="12.7109375" style="492" customWidth="1"/>
    <col min="795" max="795" width="47.42578125" style="492" customWidth="1"/>
    <col min="796" max="799" width="0" style="492" hidden="1" customWidth="1"/>
    <col min="800" max="800" width="11.7109375" style="492" customWidth="1"/>
    <col min="801" max="801" width="6.42578125" style="492" bestFit="1" customWidth="1"/>
    <col min="802" max="802" width="11.7109375" style="492" customWidth="1"/>
    <col min="803" max="803" width="0" style="492" hidden="1" customWidth="1"/>
    <col min="804" max="804" width="3.7109375" style="492" customWidth="1"/>
    <col min="805" max="805" width="11.140625" style="492" bestFit="1" customWidth="1"/>
    <col min="806" max="1038" width="10.5703125" style="492"/>
    <col min="1039" max="1046" width="0" style="492" hidden="1" customWidth="1"/>
    <col min="1047" max="1049" width="3.7109375" style="492" customWidth="1"/>
    <col min="1050" max="1050" width="12.7109375" style="492" customWidth="1"/>
    <col min="1051" max="1051" width="47.42578125" style="492" customWidth="1"/>
    <col min="1052" max="1055" width="0" style="492" hidden="1" customWidth="1"/>
    <col min="1056" max="1056" width="11.7109375" style="492" customWidth="1"/>
    <col min="1057" max="1057" width="6.42578125" style="492" bestFit="1" customWidth="1"/>
    <col min="1058" max="1058" width="11.7109375" style="492" customWidth="1"/>
    <col min="1059" max="1059" width="0" style="492" hidden="1" customWidth="1"/>
    <col min="1060" max="1060" width="3.7109375" style="492" customWidth="1"/>
    <col min="1061" max="1061" width="11.140625" style="492" bestFit="1" customWidth="1"/>
    <col min="1062" max="1294" width="10.5703125" style="492"/>
    <col min="1295" max="1302" width="0" style="492" hidden="1" customWidth="1"/>
    <col min="1303" max="1305" width="3.7109375" style="492" customWidth="1"/>
    <col min="1306" max="1306" width="12.7109375" style="492" customWidth="1"/>
    <col min="1307" max="1307" width="47.42578125" style="492" customWidth="1"/>
    <col min="1308" max="1311" width="0" style="492" hidden="1" customWidth="1"/>
    <col min="1312" max="1312" width="11.7109375" style="492" customWidth="1"/>
    <col min="1313" max="1313" width="6.42578125" style="492" bestFit="1" customWidth="1"/>
    <col min="1314" max="1314" width="11.7109375" style="492" customWidth="1"/>
    <col min="1315" max="1315" width="0" style="492" hidden="1" customWidth="1"/>
    <col min="1316" max="1316" width="3.7109375" style="492" customWidth="1"/>
    <col min="1317" max="1317" width="11.140625" style="492" bestFit="1" customWidth="1"/>
    <col min="1318" max="1550" width="10.5703125" style="492"/>
    <col min="1551" max="1558" width="0" style="492" hidden="1" customWidth="1"/>
    <col min="1559" max="1561" width="3.7109375" style="492" customWidth="1"/>
    <col min="1562" max="1562" width="12.7109375" style="492" customWidth="1"/>
    <col min="1563" max="1563" width="47.42578125" style="492" customWidth="1"/>
    <col min="1564" max="1567" width="0" style="492" hidden="1" customWidth="1"/>
    <col min="1568" max="1568" width="11.7109375" style="492" customWidth="1"/>
    <col min="1569" max="1569" width="6.42578125" style="492" bestFit="1" customWidth="1"/>
    <col min="1570" max="1570" width="11.7109375" style="492" customWidth="1"/>
    <col min="1571" max="1571" width="0" style="492" hidden="1" customWidth="1"/>
    <col min="1572" max="1572" width="3.7109375" style="492" customWidth="1"/>
    <col min="1573" max="1573" width="11.140625" style="492" bestFit="1" customWidth="1"/>
    <col min="1574" max="1806" width="10.5703125" style="492"/>
    <col min="1807" max="1814" width="0" style="492" hidden="1" customWidth="1"/>
    <col min="1815" max="1817" width="3.7109375" style="492" customWidth="1"/>
    <col min="1818" max="1818" width="12.7109375" style="492" customWidth="1"/>
    <col min="1819" max="1819" width="47.42578125" style="492" customWidth="1"/>
    <col min="1820" max="1823" width="0" style="492" hidden="1" customWidth="1"/>
    <col min="1824" max="1824" width="11.7109375" style="492" customWidth="1"/>
    <col min="1825" max="1825" width="6.42578125" style="492" bestFit="1" customWidth="1"/>
    <col min="1826" max="1826" width="11.7109375" style="492" customWidth="1"/>
    <col min="1827" max="1827" width="0" style="492" hidden="1" customWidth="1"/>
    <col min="1828" max="1828" width="3.7109375" style="492" customWidth="1"/>
    <col min="1829" max="1829" width="11.140625" style="492" bestFit="1" customWidth="1"/>
    <col min="1830" max="2062" width="10.5703125" style="492"/>
    <col min="2063" max="2070" width="0" style="492" hidden="1" customWidth="1"/>
    <col min="2071" max="2073" width="3.7109375" style="492" customWidth="1"/>
    <col min="2074" max="2074" width="12.7109375" style="492" customWidth="1"/>
    <col min="2075" max="2075" width="47.42578125" style="492" customWidth="1"/>
    <col min="2076" max="2079" width="0" style="492" hidden="1" customWidth="1"/>
    <col min="2080" max="2080" width="11.7109375" style="492" customWidth="1"/>
    <col min="2081" max="2081" width="6.42578125" style="492" bestFit="1" customWidth="1"/>
    <col min="2082" max="2082" width="11.7109375" style="492" customWidth="1"/>
    <col min="2083" max="2083" width="0" style="492" hidden="1" customWidth="1"/>
    <col min="2084" max="2084" width="3.7109375" style="492" customWidth="1"/>
    <col min="2085" max="2085" width="11.140625" style="492" bestFit="1" customWidth="1"/>
    <col min="2086" max="2318" width="10.5703125" style="492"/>
    <col min="2319" max="2326" width="0" style="492" hidden="1" customWidth="1"/>
    <col min="2327" max="2329" width="3.7109375" style="492" customWidth="1"/>
    <col min="2330" max="2330" width="12.7109375" style="492" customWidth="1"/>
    <col min="2331" max="2331" width="47.42578125" style="492" customWidth="1"/>
    <col min="2332" max="2335" width="0" style="492" hidden="1" customWidth="1"/>
    <col min="2336" max="2336" width="11.7109375" style="492" customWidth="1"/>
    <col min="2337" max="2337" width="6.42578125" style="492" bestFit="1" customWidth="1"/>
    <col min="2338" max="2338" width="11.7109375" style="492" customWidth="1"/>
    <col min="2339" max="2339" width="0" style="492" hidden="1" customWidth="1"/>
    <col min="2340" max="2340" width="3.7109375" style="492" customWidth="1"/>
    <col min="2341" max="2341" width="11.140625" style="492" bestFit="1" customWidth="1"/>
    <col min="2342" max="2574" width="10.5703125" style="492"/>
    <col min="2575" max="2582" width="0" style="492" hidden="1" customWidth="1"/>
    <col min="2583" max="2585" width="3.7109375" style="492" customWidth="1"/>
    <col min="2586" max="2586" width="12.7109375" style="492" customWidth="1"/>
    <col min="2587" max="2587" width="47.42578125" style="492" customWidth="1"/>
    <col min="2588" max="2591" width="0" style="492" hidden="1" customWidth="1"/>
    <col min="2592" max="2592" width="11.7109375" style="492" customWidth="1"/>
    <col min="2593" max="2593" width="6.42578125" style="492" bestFit="1" customWidth="1"/>
    <col min="2594" max="2594" width="11.7109375" style="492" customWidth="1"/>
    <col min="2595" max="2595" width="0" style="492" hidden="1" customWidth="1"/>
    <col min="2596" max="2596" width="3.7109375" style="492" customWidth="1"/>
    <col min="2597" max="2597" width="11.140625" style="492" bestFit="1" customWidth="1"/>
    <col min="2598" max="2830" width="10.5703125" style="492"/>
    <col min="2831" max="2838" width="0" style="492" hidden="1" customWidth="1"/>
    <col min="2839" max="2841" width="3.7109375" style="492" customWidth="1"/>
    <col min="2842" max="2842" width="12.7109375" style="492" customWidth="1"/>
    <col min="2843" max="2843" width="47.42578125" style="492" customWidth="1"/>
    <col min="2844" max="2847" width="0" style="492" hidden="1" customWidth="1"/>
    <col min="2848" max="2848" width="11.7109375" style="492" customWidth="1"/>
    <col min="2849" max="2849" width="6.42578125" style="492" bestFit="1" customWidth="1"/>
    <col min="2850" max="2850" width="11.7109375" style="492" customWidth="1"/>
    <col min="2851" max="2851" width="0" style="492" hidden="1" customWidth="1"/>
    <col min="2852" max="2852" width="3.7109375" style="492" customWidth="1"/>
    <col min="2853" max="2853" width="11.140625" style="492" bestFit="1" customWidth="1"/>
    <col min="2854" max="3086" width="10.5703125" style="492"/>
    <col min="3087" max="3094" width="0" style="492" hidden="1" customWidth="1"/>
    <col min="3095" max="3097" width="3.7109375" style="492" customWidth="1"/>
    <col min="3098" max="3098" width="12.7109375" style="492" customWidth="1"/>
    <col min="3099" max="3099" width="47.42578125" style="492" customWidth="1"/>
    <col min="3100" max="3103" width="0" style="492" hidden="1" customWidth="1"/>
    <col min="3104" max="3104" width="11.7109375" style="492" customWidth="1"/>
    <col min="3105" max="3105" width="6.42578125" style="492" bestFit="1" customWidth="1"/>
    <col min="3106" max="3106" width="11.7109375" style="492" customWidth="1"/>
    <col min="3107" max="3107" width="0" style="492" hidden="1" customWidth="1"/>
    <col min="3108" max="3108" width="3.7109375" style="492" customWidth="1"/>
    <col min="3109" max="3109" width="11.140625" style="492" bestFit="1" customWidth="1"/>
    <col min="3110" max="3342" width="10.5703125" style="492"/>
    <col min="3343" max="3350" width="0" style="492" hidden="1" customWidth="1"/>
    <col min="3351" max="3353" width="3.7109375" style="492" customWidth="1"/>
    <col min="3354" max="3354" width="12.7109375" style="492" customWidth="1"/>
    <col min="3355" max="3355" width="47.42578125" style="492" customWidth="1"/>
    <col min="3356" max="3359" width="0" style="492" hidden="1" customWidth="1"/>
    <col min="3360" max="3360" width="11.7109375" style="492" customWidth="1"/>
    <col min="3361" max="3361" width="6.42578125" style="492" bestFit="1" customWidth="1"/>
    <col min="3362" max="3362" width="11.7109375" style="492" customWidth="1"/>
    <col min="3363" max="3363" width="0" style="492" hidden="1" customWidth="1"/>
    <col min="3364" max="3364" width="3.7109375" style="492" customWidth="1"/>
    <col min="3365" max="3365" width="11.140625" style="492" bestFit="1" customWidth="1"/>
    <col min="3366" max="3598" width="10.5703125" style="492"/>
    <col min="3599" max="3606" width="0" style="492" hidden="1" customWidth="1"/>
    <col min="3607" max="3609" width="3.7109375" style="492" customWidth="1"/>
    <col min="3610" max="3610" width="12.7109375" style="492" customWidth="1"/>
    <col min="3611" max="3611" width="47.42578125" style="492" customWidth="1"/>
    <col min="3612" max="3615" width="0" style="492" hidden="1" customWidth="1"/>
    <col min="3616" max="3616" width="11.7109375" style="492" customWidth="1"/>
    <col min="3617" max="3617" width="6.42578125" style="492" bestFit="1" customWidth="1"/>
    <col min="3618" max="3618" width="11.7109375" style="492" customWidth="1"/>
    <col min="3619" max="3619" width="0" style="492" hidden="1" customWidth="1"/>
    <col min="3620" max="3620" width="3.7109375" style="492" customWidth="1"/>
    <col min="3621" max="3621" width="11.140625" style="492" bestFit="1" customWidth="1"/>
    <col min="3622" max="3854" width="10.5703125" style="492"/>
    <col min="3855" max="3862" width="0" style="492" hidden="1" customWidth="1"/>
    <col min="3863" max="3865" width="3.7109375" style="492" customWidth="1"/>
    <col min="3866" max="3866" width="12.7109375" style="492" customWidth="1"/>
    <col min="3867" max="3867" width="47.42578125" style="492" customWidth="1"/>
    <col min="3868" max="3871" width="0" style="492" hidden="1" customWidth="1"/>
    <col min="3872" max="3872" width="11.7109375" style="492" customWidth="1"/>
    <col min="3873" max="3873" width="6.42578125" style="492" bestFit="1" customWidth="1"/>
    <col min="3874" max="3874" width="11.7109375" style="492" customWidth="1"/>
    <col min="3875" max="3875" width="0" style="492" hidden="1" customWidth="1"/>
    <col min="3876" max="3876" width="3.7109375" style="492" customWidth="1"/>
    <col min="3877" max="3877" width="11.140625" style="492" bestFit="1" customWidth="1"/>
    <col min="3878" max="4110" width="10.5703125" style="492"/>
    <col min="4111" max="4118" width="0" style="492" hidden="1" customWidth="1"/>
    <col min="4119" max="4121" width="3.7109375" style="492" customWidth="1"/>
    <col min="4122" max="4122" width="12.7109375" style="492" customWidth="1"/>
    <col min="4123" max="4123" width="47.42578125" style="492" customWidth="1"/>
    <col min="4124" max="4127" width="0" style="492" hidden="1" customWidth="1"/>
    <col min="4128" max="4128" width="11.7109375" style="492" customWidth="1"/>
    <col min="4129" max="4129" width="6.42578125" style="492" bestFit="1" customWidth="1"/>
    <col min="4130" max="4130" width="11.7109375" style="492" customWidth="1"/>
    <col min="4131" max="4131" width="0" style="492" hidden="1" customWidth="1"/>
    <col min="4132" max="4132" width="3.7109375" style="492" customWidth="1"/>
    <col min="4133" max="4133" width="11.140625" style="492" bestFit="1" customWidth="1"/>
    <col min="4134" max="4366" width="10.5703125" style="492"/>
    <col min="4367" max="4374" width="0" style="492" hidden="1" customWidth="1"/>
    <col min="4375" max="4377" width="3.7109375" style="492" customWidth="1"/>
    <col min="4378" max="4378" width="12.7109375" style="492" customWidth="1"/>
    <col min="4379" max="4379" width="47.42578125" style="492" customWidth="1"/>
    <col min="4380" max="4383" width="0" style="492" hidden="1" customWidth="1"/>
    <col min="4384" max="4384" width="11.7109375" style="492" customWidth="1"/>
    <col min="4385" max="4385" width="6.42578125" style="492" bestFit="1" customWidth="1"/>
    <col min="4386" max="4386" width="11.7109375" style="492" customWidth="1"/>
    <col min="4387" max="4387" width="0" style="492" hidden="1" customWidth="1"/>
    <col min="4388" max="4388" width="3.7109375" style="492" customWidth="1"/>
    <col min="4389" max="4389" width="11.140625" style="492" bestFit="1" customWidth="1"/>
    <col min="4390" max="4622" width="10.5703125" style="492"/>
    <col min="4623" max="4630" width="0" style="492" hidden="1" customWidth="1"/>
    <col min="4631" max="4633" width="3.7109375" style="492" customWidth="1"/>
    <col min="4634" max="4634" width="12.7109375" style="492" customWidth="1"/>
    <col min="4635" max="4635" width="47.42578125" style="492" customWidth="1"/>
    <col min="4636" max="4639" width="0" style="492" hidden="1" customWidth="1"/>
    <col min="4640" max="4640" width="11.7109375" style="492" customWidth="1"/>
    <col min="4641" max="4641" width="6.42578125" style="492" bestFit="1" customWidth="1"/>
    <col min="4642" max="4642" width="11.7109375" style="492" customWidth="1"/>
    <col min="4643" max="4643" width="0" style="492" hidden="1" customWidth="1"/>
    <col min="4644" max="4644" width="3.7109375" style="492" customWidth="1"/>
    <col min="4645" max="4645" width="11.140625" style="492" bestFit="1" customWidth="1"/>
    <col min="4646" max="4878" width="10.5703125" style="492"/>
    <col min="4879" max="4886" width="0" style="492" hidden="1" customWidth="1"/>
    <col min="4887" max="4889" width="3.7109375" style="492" customWidth="1"/>
    <col min="4890" max="4890" width="12.7109375" style="492" customWidth="1"/>
    <col min="4891" max="4891" width="47.42578125" style="492" customWidth="1"/>
    <col min="4892" max="4895" width="0" style="492" hidden="1" customWidth="1"/>
    <col min="4896" max="4896" width="11.7109375" style="492" customWidth="1"/>
    <col min="4897" max="4897" width="6.42578125" style="492" bestFit="1" customWidth="1"/>
    <col min="4898" max="4898" width="11.7109375" style="492" customWidth="1"/>
    <col min="4899" max="4899" width="0" style="492" hidden="1" customWidth="1"/>
    <col min="4900" max="4900" width="3.7109375" style="492" customWidth="1"/>
    <col min="4901" max="4901" width="11.140625" style="492" bestFit="1" customWidth="1"/>
    <col min="4902" max="5134" width="10.5703125" style="492"/>
    <col min="5135" max="5142" width="0" style="492" hidden="1" customWidth="1"/>
    <col min="5143" max="5145" width="3.7109375" style="492" customWidth="1"/>
    <col min="5146" max="5146" width="12.7109375" style="492" customWidth="1"/>
    <col min="5147" max="5147" width="47.42578125" style="492" customWidth="1"/>
    <col min="5148" max="5151" width="0" style="492" hidden="1" customWidth="1"/>
    <col min="5152" max="5152" width="11.7109375" style="492" customWidth="1"/>
    <col min="5153" max="5153" width="6.42578125" style="492" bestFit="1" customWidth="1"/>
    <col min="5154" max="5154" width="11.7109375" style="492" customWidth="1"/>
    <col min="5155" max="5155" width="0" style="492" hidden="1" customWidth="1"/>
    <col min="5156" max="5156" width="3.7109375" style="492" customWidth="1"/>
    <col min="5157" max="5157" width="11.140625" style="492" bestFit="1" customWidth="1"/>
    <col min="5158" max="5390" width="10.5703125" style="492"/>
    <col min="5391" max="5398" width="0" style="492" hidden="1" customWidth="1"/>
    <col min="5399" max="5401" width="3.7109375" style="492" customWidth="1"/>
    <col min="5402" max="5402" width="12.7109375" style="492" customWidth="1"/>
    <col min="5403" max="5403" width="47.42578125" style="492" customWidth="1"/>
    <col min="5404" max="5407" width="0" style="492" hidden="1" customWidth="1"/>
    <col min="5408" max="5408" width="11.7109375" style="492" customWidth="1"/>
    <col min="5409" max="5409" width="6.42578125" style="492" bestFit="1" customWidth="1"/>
    <col min="5410" max="5410" width="11.7109375" style="492" customWidth="1"/>
    <col min="5411" max="5411" width="0" style="492" hidden="1" customWidth="1"/>
    <col min="5412" max="5412" width="3.7109375" style="492" customWidth="1"/>
    <col min="5413" max="5413" width="11.140625" style="492" bestFit="1" customWidth="1"/>
    <col min="5414" max="5646" width="10.5703125" style="492"/>
    <col min="5647" max="5654" width="0" style="492" hidden="1" customWidth="1"/>
    <col min="5655" max="5657" width="3.7109375" style="492" customWidth="1"/>
    <col min="5658" max="5658" width="12.7109375" style="492" customWidth="1"/>
    <col min="5659" max="5659" width="47.42578125" style="492" customWidth="1"/>
    <col min="5660" max="5663" width="0" style="492" hidden="1" customWidth="1"/>
    <col min="5664" max="5664" width="11.7109375" style="492" customWidth="1"/>
    <col min="5665" max="5665" width="6.42578125" style="492" bestFit="1" customWidth="1"/>
    <col min="5666" max="5666" width="11.7109375" style="492" customWidth="1"/>
    <col min="5667" max="5667" width="0" style="492" hidden="1" customWidth="1"/>
    <col min="5668" max="5668" width="3.7109375" style="492" customWidth="1"/>
    <col min="5669" max="5669" width="11.140625" style="492" bestFit="1" customWidth="1"/>
    <col min="5670" max="5902" width="10.5703125" style="492"/>
    <col min="5903" max="5910" width="0" style="492" hidden="1" customWidth="1"/>
    <col min="5911" max="5913" width="3.7109375" style="492" customWidth="1"/>
    <col min="5914" max="5914" width="12.7109375" style="492" customWidth="1"/>
    <col min="5915" max="5915" width="47.42578125" style="492" customWidth="1"/>
    <col min="5916" max="5919" width="0" style="492" hidden="1" customWidth="1"/>
    <col min="5920" max="5920" width="11.7109375" style="492" customWidth="1"/>
    <col min="5921" max="5921" width="6.42578125" style="492" bestFit="1" customWidth="1"/>
    <col min="5922" max="5922" width="11.7109375" style="492" customWidth="1"/>
    <col min="5923" max="5923" width="0" style="492" hidden="1" customWidth="1"/>
    <col min="5924" max="5924" width="3.7109375" style="492" customWidth="1"/>
    <col min="5925" max="5925" width="11.140625" style="492" bestFit="1" customWidth="1"/>
    <col min="5926" max="6158" width="10.5703125" style="492"/>
    <col min="6159" max="6166" width="0" style="492" hidden="1" customWidth="1"/>
    <col min="6167" max="6169" width="3.7109375" style="492" customWidth="1"/>
    <col min="6170" max="6170" width="12.7109375" style="492" customWidth="1"/>
    <col min="6171" max="6171" width="47.42578125" style="492" customWidth="1"/>
    <col min="6172" max="6175" width="0" style="492" hidden="1" customWidth="1"/>
    <col min="6176" max="6176" width="11.7109375" style="492" customWidth="1"/>
    <col min="6177" max="6177" width="6.42578125" style="492" bestFit="1" customWidth="1"/>
    <col min="6178" max="6178" width="11.7109375" style="492" customWidth="1"/>
    <col min="6179" max="6179" width="0" style="492" hidden="1" customWidth="1"/>
    <col min="6180" max="6180" width="3.7109375" style="492" customWidth="1"/>
    <col min="6181" max="6181" width="11.140625" style="492" bestFit="1" customWidth="1"/>
    <col min="6182" max="6414" width="10.5703125" style="492"/>
    <col min="6415" max="6422" width="0" style="492" hidden="1" customWidth="1"/>
    <col min="6423" max="6425" width="3.7109375" style="492" customWidth="1"/>
    <col min="6426" max="6426" width="12.7109375" style="492" customWidth="1"/>
    <col min="6427" max="6427" width="47.42578125" style="492" customWidth="1"/>
    <col min="6428" max="6431" width="0" style="492" hidden="1" customWidth="1"/>
    <col min="6432" max="6432" width="11.7109375" style="492" customWidth="1"/>
    <col min="6433" max="6433" width="6.42578125" style="492" bestFit="1" customWidth="1"/>
    <col min="6434" max="6434" width="11.7109375" style="492" customWidth="1"/>
    <col min="6435" max="6435" width="0" style="492" hidden="1" customWidth="1"/>
    <col min="6436" max="6436" width="3.7109375" style="492" customWidth="1"/>
    <col min="6437" max="6437" width="11.140625" style="492" bestFit="1" customWidth="1"/>
    <col min="6438" max="6670" width="10.5703125" style="492"/>
    <col min="6671" max="6678" width="0" style="492" hidden="1" customWidth="1"/>
    <col min="6679" max="6681" width="3.7109375" style="492" customWidth="1"/>
    <col min="6682" max="6682" width="12.7109375" style="492" customWidth="1"/>
    <col min="6683" max="6683" width="47.42578125" style="492" customWidth="1"/>
    <col min="6684" max="6687" width="0" style="492" hidden="1" customWidth="1"/>
    <col min="6688" max="6688" width="11.7109375" style="492" customWidth="1"/>
    <col min="6689" max="6689" width="6.42578125" style="492" bestFit="1" customWidth="1"/>
    <col min="6690" max="6690" width="11.7109375" style="492" customWidth="1"/>
    <col min="6691" max="6691" width="0" style="492" hidden="1" customWidth="1"/>
    <col min="6692" max="6692" width="3.7109375" style="492" customWidth="1"/>
    <col min="6693" max="6693" width="11.140625" style="492" bestFit="1" customWidth="1"/>
    <col min="6694" max="6926" width="10.5703125" style="492"/>
    <col min="6927" max="6934" width="0" style="492" hidden="1" customWidth="1"/>
    <col min="6935" max="6937" width="3.7109375" style="492" customWidth="1"/>
    <col min="6938" max="6938" width="12.7109375" style="492" customWidth="1"/>
    <col min="6939" max="6939" width="47.42578125" style="492" customWidth="1"/>
    <col min="6940" max="6943" width="0" style="492" hidden="1" customWidth="1"/>
    <col min="6944" max="6944" width="11.7109375" style="492" customWidth="1"/>
    <col min="6945" max="6945" width="6.42578125" style="492" bestFit="1" customWidth="1"/>
    <col min="6946" max="6946" width="11.7109375" style="492" customWidth="1"/>
    <col min="6947" max="6947" width="0" style="492" hidden="1" customWidth="1"/>
    <col min="6948" max="6948" width="3.7109375" style="492" customWidth="1"/>
    <col min="6949" max="6949" width="11.140625" style="492" bestFit="1" customWidth="1"/>
    <col min="6950" max="7182" width="10.5703125" style="492"/>
    <col min="7183" max="7190" width="0" style="492" hidden="1" customWidth="1"/>
    <col min="7191" max="7193" width="3.7109375" style="492" customWidth="1"/>
    <col min="7194" max="7194" width="12.7109375" style="492" customWidth="1"/>
    <col min="7195" max="7195" width="47.42578125" style="492" customWidth="1"/>
    <col min="7196" max="7199" width="0" style="492" hidden="1" customWidth="1"/>
    <col min="7200" max="7200" width="11.7109375" style="492" customWidth="1"/>
    <col min="7201" max="7201" width="6.42578125" style="492" bestFit="1" customWidth="1"/>
    <col min="7202" max="7202" width="11.7109375" style="492" customWidth="1"/>
    <col min="7203" max="7203" width="0" style="492" hidden="1" customWidth="1"/>
    <col min="7204" max="7204" width="3.7109375" style="492" customWidth="1"/>
    <col min="7205" max="7205" width="11.140625" style="492" bestFit="1" customWidth="1"/>
    <col min="7206" max="7438" width="10.5703125" style="492"/>
    <col min="7439" max="7446" width="0" style="492" hidden="1" customWidth="1"/>
    <col min="7447" max="7449" width="3.7109375" style="492" customWidth="1"/>
    <col min="7450" max="7450" width="12.7109375" style="492" customWidth="1"/>
    <col min="7451" max="7451" width="47.42578125" style="492" customWidth="1"/>
    <col min="7452" max="7455" width="0" style="492" hidden="1" customWidth="1"/>
    <col min="7456" max="7456" width="11.7109375" style="492" customWidth="1"/>
    <col min="7457" max="7457" width="6.42578125" style="492" bestFit="1" customWidth="1"/>
    <col min="7458" max="7458" width="11.7109375" style="492" customWidth="1"/>
    <col min="7459" max="7459" width="0" style="492" hidden="1" customWidth="1"/>
    <col min="7460" max="7460" width="3.7109375" style="492" customWidth="1"/>
    <col min="7461" max="7461" width="11.140625" style="492" bestFit="1" customWidth="1"/>
    <col min="7462" max="7694" width="10.5703125" style="492"/>
    <col min="7695" max="7702" width="0" style="492" hidden="1" customWidth="1"/>
    <col min="7703" max="7705" width="3.7109375" style="492" customWidth="1"/>
    <col min="7706" max="7706" width="12.7109375" style="492" customWidth="1"/>
    <col min="7707" max="7707" width="47.42578125" style="492" customWidth="1"/>
    <col min="7708" max="7711" width="0" style="492" hidden="1" customWidth="1"/>
    <col min="7712" max="7712" width="11.7109375" style="492" customWidth="1"/>
    <col min="7713" max="7713" width="6.42578125" style="492" bestFit="1" customWidth="1"/>
    <col min="7714" max="7714" width="11.7109375" style="492" customWidth="1"/>
    <col min="7715" max="7715" width="0" style="492" hidden="1" customWidth="1"/>
    <col min="7716" max="7716" width="3.7109375" style="492" customWidth="1"/>
    <col min="7717" max="7717" width="11.140625" style="492" bestFit="1" customWidth="1"/>
    <col min="7718" max="7950" width="10.5703125" style="492"/>
    <col min="7951" max="7958" width="0" style="492" hidden="1" customWidth="1"/>
    <col min="7959" max="7961" width="3.7109375" style="492" customWidth="1"/>
    <col min="7962" max="7962" width="12.7109375" style="492" customWidth="1"/>
    <col min="7963" max="7963" width="47.42578125" style="492" customWidth="1"/>
    <col min="7964" max="7967" width="0" style="492" hidden="1" customWidth="1"/>
    <col min="7968" max="7968" width="11.7109375" style="492" customWidth="1"/>
    <col min="7969" max="7969" width="6.42578125" style="492" bestFit="1" customWidth="1"/>
    <col min="7970" max="7970" width="11.7109375" style="492" customWidth="1"/>
    <col min="7971" max="7971" width="0" style="492" hidden="1" customWidth="1"/>
    <col min="7972" max="7972" width="3.7109375" style="492" customWidth="1"/>
    <col min="7973" max="7973" width="11.140625" style="492" bestFit="1" customWidth="1"/>
    <col min="7974" max="8206" width="10.5703125" style="492"/>
    <col min="8207" max="8214" width="0" style="492" hidden="1" customWidth="1"/>
    <col min="8215" max="8217" width="3.7109375" style="492" customWidth="1"/>
    <col min="8218" max="8218" width="12.7109375" style="492" customWidth="1"/>
    <col min="8219" max="8219" width="47.42578125" style="492" customWidth="1"/>
    <col min="8220" max="8223" width="0" style="492" hidden="1" customWidth="1"/>
    <col min="8224" max="8224" width="11.7109375" style="492" customWidth="1"/>
    <col min="8225" max="8225" width="6.42578125" style="492" bestFit="1" customWidth="1"/>
    <col min="8226" max="8226" width="11.7109375" style="492" customWidth="1"/>
    <col min="8227" max="8227" width="0" style="492" hidden="1" customWidth="1"/>
    <col min="8228" max="8228" width="3.7109375" style="492" customWidth="1"/>
    <col min="8229" max="8229" width="11.140625" style="492" bestFit="1" customWidth="1"/>
    <col min="8230" max="8462" width="10.5703125" style="492"/>
    <col min="8463" max="8470" width="0" style="492" hidden="1" customWidth="1"/>
    <col min="8471" max="8473" width="3.7109375" style="492" customWidth="1"/>
    <col min="8474" max="8474" width="12.7109375" style="492" customWidth="1"/>
    <col min="8475" max="8475" width="47.42578125" style="492" customWidth="1"/>
    <col min="8476" max="8479" width="0" style="492" hidden="1" customWidth="1"/>
    <col min="8480" max="8480" width="11.7109375" style="492" customWidth="1"/>
    <col min="8481" max="8481" width="6.42578125" style="492" bestFit="1" customWidth="1"/>
    <col min="8482" max="8482" width="11.7109375" style="492" customWidth="1"/>
    <col min="8483" max="8483" width="0" style="492" hidden="1" customWidth="1"/>
    <col min="8484" max="8484" width="3.7109375" style="492" customWidth="1"/>
    <col min="8485" max="8485" width="11.140625" style="492" bestFit="1" customWidth="1"/>
    <col min="8486" max="8718" width="10.5703125" style="492"/>
    <col min="8719" max="8726" width="0" style="492" hidden="1" customWidth="1"/>
    <col min="8727" max="8729" width="3.7109375" style="492" customWidth="1"/>
    <col min="8730" max="8730" width="12.7109375" style="492" customWidth="1"/>
    <col min="8731" max="8731" width="47.42578125" style="492" customWidth="1"/>
    <col min="8732" max="8735" width="0" style="492" hidden="1" customWidth="1"/>
    <col min="8736" max="8736" width="11.7109375" style="492" customWidth="1"/>
    <col min="8737" max="8737" width="6.42578125" style="492" bestFit="1" customWidth="1"/>
    <col min="8738" max="8738" width="11.7109375" style="492" customWidth="1"/>
    <col min="8739" max="8739" width="0" style="492" hidden="1" customWidth="1"/>
    <col min="8740" max="8740" width="3.7109375" style="492" customWidth="1"/>
    <col min="8741" max="8741" width="11.140625" style="492" bestFit="1" customWidth="1"/>
    <col min="8742" max="8974" width="10.5703125" style="492"/>
    <col min="8975" max="8982" width="0" style="492" hidden="1" customWidth="1"/>
    <col min="8983" max="8985" width="3.7109375" style="492" customWidth="1"/>
    <col min="8986" max="8986" width="12.7109375" style="492" customWidth="1"/>
    <col min="8987" max="8987" width="47.42578125" style="492" customWidth="1"/>
    <col min="8988" max="8991" width="0" style="492" hidden="1" customWidth="1"/>
    <col min="8992" max="8992" width="11.7109375" style="492" customWidth="1"/>
    <col min="8993" max="8993" width="6.42578125" style="492" bestFit="1" customWidth="1"/>
    <col min="8994" max="8994" width="11.7109375" style="492" customWidth="1"/>
    <col min="8995" max="8995" width="0" style="492" hidden="1" customWidth="1"/>
    <col min="8996" max="8996" width="3.7109375" style="492" customWidth="1"/>
    <col min="8997" max="8997" width="11.140625" style="492" bestFit="1" customWidth="1"/>
    <col min="8998" max="9230" width="10.5703125" style="492"/>
    <col min="9231" max="9238" width="0" style="492" hidden="1" customWidth="1"/>
    <col min="9239" max="9241" width="3.7109375" style="492" customWidth="1"/>
    <col min="9242" max="9242" width="12.7109375" style="492" customWidth="1"/>
    <col min="9243" max="9243" width="47.42578125" style="492" customWidth="1"/>
    <col min="9244" max="9247" width="0" style="492" hidden="1" customWidth="1"/>
    <col min="9248" max="9248" width="11.7109375" style="492" customWidth="1"/>
    <col min="9249" max="9249" width="6.42578125" style="492" bestFit="1" customWidth="1"/>
    <col min="9250" max="9250" width="11.7109375" style="492" customWidth="1"/>
    <col min="9251" max="9251" width="0" style="492" hidden="1" customWidth="1"/>
    <col min="9252" max="9252" width="3.7109375" style="492" customWidth="1"/>
    <col min="9253" max="9253" width="11.140625" style="492" bestFit="1" customWidth="1"/>
    <col min="9254" max="9486" width="10.5703125" style="492"/>
    <col min="9487" max="9494" width="0" style="492" hidden="1" customWidth="1"/>
    <col min="9495" max="9497" width="3.7109375" style="492" customWidth="1"/>
    <col min="9498" max="9498" width="12.7109375" style="492" customWidth="1"/>
    <col min="9499" max="9499" width="47.42578125" style="492" customWidth="1"/>
    <col min="9500" max="9503" width="0" style="492" hidden="1" customWidth="1"/>
    <col min="9504" max="9504" width="11.7109375" style="492" customWidth="1"/>
    <col min="9505" max="9505" width="6.42578125" style="492" bestFit="1" customWidth="1"/>
    <col min="9506" max="9506" width="11.7109375" style="492" customWidth="1"/>
    <col min="9507" max="9507" width="0" style="492" hidden="1" customWidth="1"/>
    <col min="9508" max="9508" width="3.7109375" style="492" customWidth="1"/>
    <col min="9509" max="9509" width="11.140625" style="492" bestFit="1" customWidth="1"/>
    <col min="9510" max="9742" width="10.5703125" style="492"/>
    <col min="9743" max="9750" width="0" style="492" hidden="1" customWidth="1"/>
    <col min="9751" max="9753" width="3.7109375" style="492" customWidth="1"/>
    <col min="9754" max="9754" width="12.7109375" style="492" customWidth="1"/>
    <col min="9755" max="9755" width="47.42578125" style="492" customWidth="1"/>
    <col min="9756" max="9759" width="0" style="492" hidden="1" customWidth="1"/>
    <col min="9760" max="9760" width="11.7109375" style="492" customWidth="1"/>
    <col min="9761" max="9761" width="6.42578125" style="492" bestFit="1" customWidth="1"/>
    <col min="9762" max="9762" width="11.7109375" style="492" customWidth="1"/>
    <col min="9763" max="9763" width="0" style="492" hidden="1" customWidth="1"/>
    <col min="9764" max="9764" width="3.7109375" style="492" customWidth="1"/>
    <col min="9765" max="9765" width="11.140625" style="492" bestFit="1" customWidth="1"/>
    <col min="9766" max="9998" width="10.5703125" style="492"/>
    <col min="9999" max="10006" width="0" style="492" hidden="1" customWidth="1"/>
    <col min="10007" max="10009" width="3.7109375" style="492" customWidth="1"/>
    <col min="10010" max="10010" width="12.7109375" style="492" customWidth="1"/>
    <col min="10011" max="10011" width="47.42578125" style="492" customWidth="1"/>
    <col min="10012" max="10015" width="0" style="492" hidden="1" customWidth="1"/>
    <col min="10016" max="10016" width="11.7109375" style="492" customWidth="1"/>
    <col min="10017" max="10017" width="6.42578125" style="492" bestFit="1" customWidth="1"/>
    <col min="10018" max="10018" width="11.7109375" style="492" customWidth="1"/>
    <col min="10019" max="10019" width="0" style="492" hidden="1" customWidth="1"/>
    <col min="10020" max="10020" width="3.7109375" style="492" customWidth="1"/>
    <col min="10021" max="10021" width="11.140625" style="492" bestFit="1" customWidth="1"/>
    <col min="10022" max="10254" width="10.5703125" style="492"/>
    <col min="10255" max="10262" width="0" style="492" hidden="1" customWidth="1"/>
    <col min="10263" max="10265" width="3.7109375" style="492" customWidth="1"/>
    <col min="10266" max="10266" width="12.7109375" style="492" customWidth="1"/>
    <col min="10267" max="10267" width="47.42578125" style="492" customWidth="1"/>
    <col min="10268" max="10271" width="0" style="492" hidden="1" customWidth="1"/>
    <col min="10272" max="10272" width="11.7109375" style="492" customWidth="1"/>
    <col min="10273" max="10273" width="6.42578125" style="492" bestFit="1" customWidth="1"/>
    <col min="10274" max="10274" width="11.7109375" style="492" customWidth="1"/>
    <col min="10275" max="10275" width="0" style="492" hidden="1" customWidth="1"/>
    <col min="10276" max="10276" width="3.7109375" style="492" customWidth="1"/>
    <col min="10277" max="10277" width="11.140625" style="492" bestFit="1" customWidth="1"/>
    <col min="10278" max="10510" width="10.5703125" style="492"/>
    <col min="10511" max="10518" width="0" style="492" hidden="1" customWidth="1"/>
    <col min="10519" max="10521" width="3.7109375" style="492" customWidth="1"/>
    <col min="10522" max="10522" width="12.7109375" style="492" customWidth="1"/>
    <col min="10523" max="10523" width="47.42578125" style="492" customWidth="1"/>
    <col min="10524" max="10527" width="0" style="492" hidden="1" customWidth="1"/>
    <col min="10528" max="10528" width="11.7109375" style="492" customWidth="1"/>
    <col min="10529" max="10529" width="6.42578125" style="492" bestFit="1" customWidth="1"/>
    <col min="10530" max="10530" width="11.7109375" style="492" customWidth="1"/>
    <col min="10531" max="10531" width="0" style="492" hidden="1" customWidth="1"/>
    <col min="10532" max="10532" width="3.7109375" style="492" customWidth="1"/>
    <col min="10533" max="10533" width="11.140625" style="492" bestFit="1" customWidth="1"/>
    <col min="10534" max="10766" width="10.5703125" style="492"/>
    <col min="10767" max="10774" width="0" style="492" hidden="1" customWidth="1"/>
    <col min="10775" max="10777" width="3.7109375" style="492" customWidth="1"/>
    <col min="10778" max="10778" width="12.7109375" style="492" customWidth="1"/>
    <col min="10779" max="10779" width="47.42578125" style="492" customWidth="1"/>
    <col min="10780" max="10783" width="0" style="492" hidden="1" customWidth="1"/>
    <col min="10784" max="10784" width="11.7109375" style="492" customWidth="1"/>
    <col min="10785" max="10785" width="6.42578125" style="492" bestFit="1" customWidth="1"/>
    <col min="10786" max="10786" width="11.7109375" style="492" customWidth="1"/>
    <col min="10787" max="10787" width="0" style="492" hidden="1" customWidth="1"/>
    <col min="10788" max="10788" width="3.7109375" style="492" customWidth="1"/>
    <col min="10789" max="10789" width="11.140625" style="492" bestFit="1" customWidth="1"/>
    <col min="10790" max="11022" width="10.5703125" style="492"/>
    <col min="11023" max="11030" width="0" style="492" hidden="1" customWidth="1"/>
    <col min="11031" max="11033" width="3.7109375" style="492" customWidth="1"/>
    <col min="11034" max="11034" width="12.7109375" style="492" customWidth="1"/>
    <col min="11035" max="11035" width="47.42578125" style="492" customWidth="1"/>
    <col min="11036" max="11039" width="0" style="492" hidden="1" customWidth="1"/>
    <col min="11040" max="11040" width="11.7109375" style="492" customWidth="1"/>
    <col min="11041" max="11041" width="6.42578125" style="492" bestFit="1" customWidth="1"/>
    <col min="11042" max="11042" width="11.7109375" style="492" customWidth="1"/>
    <col min="11043" max="11043" width="0" style="492" hidden="1" customWidth="1"/>
    <col min="11044" max="11044" width="3.7109375" style="492" customWidth="1"/>
    <col min="11045" max="11045" width="11.140625" style="492" bestFit="1" customWidth="1"/>
    <col min="11046" max="11278" width="10.5703125" style="492"/>
    <col min="11279" max="11286" width="0" style="492" hidden="1" customWidth="1"/>
    <col min="11287" max="11289" width="3.7109375" style="492" customWidth="1"/>
    <col min="11290" max="11290" width="12.7109375" style="492" customWidth="1"/>
    <col min="11291" max="11291" width="47.42578125" style="492" customWidth="1"/>
    <col min="11292" max="11295" width="0" style="492" hidden="1" customWidth="1"/>
    <col min="11296" max="11296" width="11.7109375" style="492" customWidth="1"/>
    <col min="11297" max="11297" width="6.42578125" style="492" bestFit="1" customWidth="1"/>
    <col min="11298" max="11298" width="11.7109375" style="492" customWidth="1"/>
    <col min="11299" max="11299" width="0" style="492" hidden="1" customWidth="1"/>
    <col min="11300" max="11300" width="3.7109375" style="492" customWidth="1"/>
    <col min="11301" max="11301" width="11.140625" style="492" bestFit="1" customWidth="1"/>
    <col min="11302" max="11534" width="10.5703125" style="492"/>
    <col min="11535" max="11542" width="0" style="492" hidden="1" customWidth="1"/>
    <col min="11543" max="11545" width="3.7109375" style="492" customWidth="1"/>
    <col min="11546" max="11546" width="12.7109375" style="492" customWidth="1"/>
    <col min="11547" max="11547" width="47.42578125" style="492" customWidth="1"/>
    <col min="11548" max="11551" width="0" style="492" hidden="1" customWidth="1"/>
    <col min="11552" max="11552" width="11.7109375" style="492" customWidth="1"/>
    <col min="11553" max="11553" width="6.42578125" style="492" bestFit="1" customWidth="1"/>
    <col min="11554" max="11554" width="11.7109375" style="492" customWidth="1"/>
    <col min="11555" max="11555" width="0" style="492" hidden="1" customWidth="1"/>
    <col min="11556" max="11556" width="3.7109375" style="492" customWidth="1"/>
    <col min="11557" max="11557" width="11.140625" style="492" bestFit="1" customWidth="1"/>
    <col min="11558" max="11790" width="10.5703125" style="492"/>
    <col min="11791" max="11798" width="0" style="492" hidden="1" customWidth="1"/>
    <col min="11799" max="11801" width="3.7109375" style="492" customWidth="1"/>
    <col min="11802" max="11802" width="12.7109375" style="492" customWidth="1"/>
    <col min="11803" max="11803" width="47.42578125" style="492" customWidth="1"/>
    <col min="11804" max="11807" width="0" style="492" hidden="1" customWidth="1"/>
    <col min="11808" max="11808" width="11.7109375" style="492" customWidth="1"/>
    <col min="11809" max="11809" width="6.42578125" style="492" bestFit="1" customWidth="1"/>
    <col min="11810" max="11810" width="11.7109375" style="492" customWidth="1"/>
    <col min="11811" max="11811" width="0" style="492" hidden="1" customWidth="1"/>
    <col min="11812" max="11812" width="3.7109375" style="492" customWidth="1"/>
    <col min="11813" max="11813" width="11.140625" style="492" bestFit="1" customWidth="1"/>
    <col min="11814" max="12046" width="10.5703125" style="492"/>
    <col min="12047" max="12054" width="0" style="492" hidden="1" customWidth="1"/>
    <col min="12055" max="12057" width="3.7109375" style="492" customWidth="1"/>
    <col min="12058" max="12058" width="12.7109375" style="492" customWidth="1"/>
    <col min="12059" max="12059" width="47.42578125" style="492" customWidth="1"/>
    <col min="12060" max="12063" width="0" style="492" hidden="1" customWidth="1"/>
    <col min="12064" max="12064" width="11.7109375" style="492" customWidth="1"/>
    <col min="12065" max="12065" width="6.42578125" style="492" bestFit="1" customWidth="1"/>
    <col min="12066" max="12066" width="11.7109375" style="492" customWidth="1"/>
    <col min="12067" max="12067" width="0" style="492" hidden="1" customWidth="1"/>
    <col min="12068" max="12068" width="3.7109375" style="492" customWidth="1"/>
    <col min="12069" max="12069" width="11.140625" style="492" bestFit="1" customWidth="1"/>
    <col min="12070" max="12302" width="10.5703125" style="492"/>
    <col min="12303" max="12310" width="0" style="492" hidden="1" customWidth="1"/>
    <col min="12311" max="12313" width="3.7109375" style="492" customWidth="1"/>
    <col min="12314" max="12314" width="12.7109375" style="492" customWidth="1"/>
    <col min="12315" max="12315" width="47.42578125" style="492" customWidth="1"/>
    <col min="12316" max="12319" width="0" style="492" hidden="1" customWidth="1"/>
    <col min="12320" max="12320" width="11.7109375" style="492" customWidth="1"/>
    <col min="12321" max="12321" width="6.42578125" style="492" bestFit="1" customWidth="1"/>
    <col min="12322" max="12322" width="11.7109375" style="492" customWidth="1"/>
    <col min="12323" max="12323" width="0" style="492" hidden="1" customWidth="1"/>
    <col min="12324" max="12324" width="3.7109375" style="492" customWidth="1"/>
    <col min="12325" max="12325" width="11.140625" style="492" bestFit="1" customWidth="1"/>
    <col min="12326" max="12558" width="10.5703125" style="492"/>
    <col min="12559" max="12566" width="0" style="492" hidden="1" customWidth="1"/>
    <col min="12567" max="12569" width="3.7109375" style="492" customWidth="1"/>
    <col min="12570" max="12570" width="12.7109375" style="492" customWidth="1"/>
    <col min="12571" max="12571" width="47.42578125" style="492" customWidth="1"/>
    <col min="12572" max="12575" width="0" style="492" hidden="1" customWidth="1"/>
    <col min="12576" max="12576" width="11.7109375" style="492" customWidth="1"/>
    <col min="12577" max="12577" width="6.42578125" style="492" bestFit="1" customWidth="1"/>
    <col min="12578" max="12578" width="11.7109375" style="492" customWidth="1"/>
    <col min="12579" max="12579" width="0" style="492" hidden="1" customWidth="1"/>
    <col min="12580" max="12580" width="3.7109375" style="492" customWidth="1"/>
    <col min="12581" max="12581" width="11.140625" style="492" bestFit="1" customWidth="1"/>
    <col min="12582" max="12814" width="10.5703125" style="492"/>
    <col min="12815" max="12822" width="0" style="492" hidden="1" customWidth="1"/>
    <col min="12823" max="12825" width="3.7109375" style="492" customWidth="1"/>
    <col min="12826" max="12826" width="12.7109375" style="492" customWidth="1"/>
    <col min="12827" max="12827" width="47.42578125" style="492" customWidth="1"/>
    <col min="12828" max="12831" width="0" style="492" hidden="1" customWidth="1"/>
    <col min="12832" max="12832" width="11.7109375" style="492" customWidth="1"/>
    <col min="12833" max="12833" width="6.42578125" style="492" bestFit="1" customWidth="1"/>
    <col min="12834" max="12834" width="11.7109375" style="492" customWidth="1"/>
    <col min="12835" max="12835" width="0" style="492" hidden="1" customWidth="1"/>
    <col min="12836" max="12836" width="3.7109375" style="492" customWidth="1"/>
    <col min="12837" max="12837" width="11.140625" style="492" bestFit="1" customWidth="1"/>
    <col min="12838" max="13070" width="10.5703125" style="492"/>
    <col min="13071" max="13078" width="0" style="492" hidden="1" customWidth="1"/>
    <col min="13079" max="13081" width="3.7109375" style="492" customWidth="1"/>
    <col min="13082" max="13082" width="12.7109375" style="492" customWidth="1"/>
    <col min="13083" max="13083" width="47.42578125" style="492" customWidth="1"/>
    <col min="13084" max="13087" width="0" style="492" hidden="1" customWidth="1"/>
    <col min="13088" max="13088" width="11.7109375" style="492" customWidth="1"/>
    <col min="13089" max="13089" width="6.42578125" style="492" bestFit="1" customWidth="1"/>
    <col min="13090" max="13090" width="11.7109375" style="492" customWidth="1"/>
    <col min="13091" max="13091" width="0" style="492" hidden="1" customWidth="1"/>
    <col min="13092" max="13092" width="3.7109375" style="492" customWidth="1"/>
    <col min="13093" max="13093" width="11.140625" style="492" bestFit="1" customWidth="1"/>
    <col min="13094" max="13326" width="10.5703125" style="492"/>
    <col min="13327" max="13334" width="0" style="492" hidden="1" customWidth="1"/>
    <col min="13335" max="13337" width="3.7109375" style="492" customWidth="1"/>
    <col min="13338" max="13338" width="12.7109375" style="492" customWidth="1"/>
    <col min="13339" max="13339" width="47.42578125" style="492" customWidth="1"/>
    <col min="13340" max="13343" width="0" style="492" hidden="1" customWidth="1"/>
    <col min="13344" max="13344" width="11.7109375" style="492" customWidth="1"/>
    <col min="13345" max="13345" width="6.42578125" style="492" bestFit="1" customWidth="1"/>
    <col min="13346" max="13346" width="11.7109375" style="492" customWidth="1"/>
    <col min="13347" max="13347" width="0" style="492" hidden="1" customWidth="1"/>
    <col min="13348" max="13348" width="3.7109375" style="492" customWidth="1"/>
    <col min="13349" max="13349" width="11.140625" style="492" bestFit="1" customWidth="1"/>
    <col min="13350" max="13582" width="10.5703125" style="492"/>
    <col min="13583" max="13590" width="0" style="492" hidden="1" customWidth="1"/>
    <col min="13591" max="13593" width="3.7109375" style="492" customWidth="1"/>
    <col min="13594" max="13594" width="12.7109375" style="492" customWidth="1"/>
    <col min="13595" max="13595" width="47.42578125" style="492" customWidth="1"/>
    <col min="13596" max="13599" width="0" style="492" hidden="1" customWidth="1"/>
    <col min="13600" max="13600" width="11.7109375" style="492" customWidth="1"/>
    <col min="13601" max="13601" width="6.42578125" style="492" bestFit="1" customWidth="1"/>
    <col min="13602" max="13602" width="11.7109375" style="492" customWidth="1"/>
    <col min="13603" max="13603" width="0" style="492" hidden="1" customWidth="1"/>
    <col min="13604" max="13604" width="3.7109375" style="492" customWidth="1"/>
    <col min="13605" max="13605" width="11.140625" style="492" bestFit="1" customWidth="1"/>
    <col min="13606" max="13838" width="10.5703125" style="492"/>
    <col min="13839" max="13846" width="0" style="492" hidden="1" customWidth="1"/>
    <col min="13847" max="13849" width="3.7109375" style="492" customWidth="1"/>
    <col min="13850" max="13850" width="12.7109375" style="492" customWidth="1"/>
    <col min="13851" max="13851" width="47.42578125" style="492" customWidth="1"/>
    <col min="13852" max="13855" width="0" style="492" hidden="1" customWidth="1"/>
    <col min="13856" max="13856" width="11.7109375" style="492" customWidth="1"/>
    <col min="13857" max="13857" width="6.42578125" style="492" bestFit="1" customWidth="1"/>
    <col min="13858" max="13858" width="11.7109375" style="492" customWidth="1"/>
    <col min="13859" max="13859" width="0" style="492" hidden="1" customWidth="1"/>
    <col min="13860" max="13860" width="3.7109375" style="492" customWidth="1"/>
    <col min="13861" max="13861" width="11.140625" style="492" bestFit="1" customWidth="1"/>
    <col min="13862" max="14094" width="10.5703125" style="492"/>
    <col min="14095" max="14102" width="0" style="492" hidden="1" customWidth="1"/>
    <col min="14103" max="14105" width="3.7109375" style="492" customWidth="1"/>
    <col min="14106" max="14106" width="12.7109375" style="492" customWidth="1"/>
    <col min="14107" max="14107" width="47.42578125" style="492" customWidth="1"/>
    <col min="14108" max="14111" width="0" style="492" hidden="1" customWidth="1"/>
    <col min="14112" max="14112" width="11.7109375" style="492" customWidth="1"/>
    <col min="14113" max="14113" width="6.42578125" style="492" bestFit="1" customWidth="1"/>
    <col min="14114" max="14114" width="11.7109375" style="492" customWidth="1"/>
    <col min="14115" max="14115" width="0" style="492" hidden="1" customWidth="1"/>
    <col min="14116" max="14116" width="3.7109375" style="492" customWidth="1"/>
    <col min="14117" max="14117" width="11.140625" style="492" bestFit="1" customWidth="1"/>
    <col min="14118" max="14350" width="10.5703125" style="492"/>
    <col min="14351" max="14358" width="0" style="492" hidden="1" customWidth="1"/>
    <col min="14359" max="14361" width="3.7109375" style="492" customWidth="1"/>
    <col min="14362" max="14362" width="12.7109375" style="492" customWidth="1"/>
    <col min="14363" max="14363" width="47.42578125" style="492" customWidth="1"/>
    <col min="14364" max="14367" width="0" style="492" hidden="1" customWidth="1"/>
    <col min="14368" max="14368" width="11.7109375" style="492" customWidth="1"/>
    <col min="14369" max="14369" width="6.42578125" style="492" bestFit="1" customWidth="1"/>
    <col min="14370" max="14370" width="11.7109375" style="492" customWidth="1"/>
    <col min="14371" max="14371" width="0" style="492" hidden="1" customWidth="1"/>
    <col min="14372" max="14372" width="3.7109375" style="492" customWidth="1"/>
    <col min="14373" max="14373" width="11.140625" style="492" bestFit="1" customWidth="1"/>
    <col min="14374" max="14606" width="10.5703125" style="492"/>
    <col min="14607" max="14614" width="0" style="492" hidden="1" customWidth="1"/>
    <col min="14615" max="14617" width="3.7109375" style="492" customWidth="1"/>
    <col min="14618" max="14618" width="12.7109375" style="492" customWidth="1"/>
    <col min="14619" max="14619" width="47.42578125" style="492" customWidth="1"/>
    <col min="14620" max="14623" width="0" style="492" hidden="1" customWidth="1"/>
    <col min="14624" max="14624" width="11.7109375" style="492" customWidth="1"/>
    <col min="14625" max="14625" width="6.42578125" style="492" bestFit="1" customWidth="1"/>
    <col min="14626" max="14626" width="11.7109375" style="492" customWidth="1"/>
    <col min="14627" max="14627" width="0" style="492" hidden="1" customWidth="1"/>
    <col min="14628" max="14628" width="3.7109375" style="492" customWidth="1"/>
    <col min="14629" max="14629" width="11.140625" style="492" bestFit="1" customWidth="1"/>
    <col min="14630" max="14862" width="10.5703125" style="492"/>
    <col min="14863" max="14870" width="0" style="492" hidden="1" customWidth="1"/>
    <col min="14871" max="14873" width="3.7109375" style="492" customWidth="1"/>
    <col min="14874" max="14874" width="12.7109375" style="492" customWidth="1"/>
    <col min="14875" max="14875" width="47.42578125" style="492" customWidth="1"/>
    <col min="14876" max="14879" width="0" style="492" hidden="1" customWidth="1"/>
    <col min="14880" max="14880" width="11.7109375" style="492" customWidth="1"/>
    <col min="14881" max="14881" width="6.42578125" style="492" bestFit="1" customWidth="1"/>
    <col min="14882" max="14882" width="11.7109375" style="492" customWidth="1"/>
    <col min="14883" max="14883" width="0" style="492" hidden="1" customWidth="1"/>
    <col min="14884" max="14884" width="3.7109375" style="492" customWidth="1"/>
    <col min="14885" max="14885" width="11.140625" style="492" bestFit="1" customWidth="1"/>
    <col min="14886" max="15118" width="10.5703125" style="492"/>
    <col min="15119" max="15126" width="0" style="492" hidden="1" customWidth="1"/>
    <col min="15127" max="15129" width="3.7109375" style="492" customWidth="1"/>
    <col min="15130" max="15130" width="12.7109375" style="492" customWidth="1"/>
    <col min="15131" max="15131" width="47.42578125" style="492" customWidth="1"/>
    <col min="15132" max="15135" width="0" style="492" hidden="1" customWidth="1"/>
    <col min="15136" max="15136" width="11.7109375" style="492" customWidth="1"/>
    <col min="15137" max="15137" width="6.42578125" style="492" bestFit="1" customWidth="1"/>
    <col min="15138" max="15138" width="11.7109375" style="492" customWidth="1"/>
    <col min="15139" max="15139" width="0" style="492" hidden="1" customWidth="1"/>
    <col min="15140" max="15140" width="3.7109375" style="492" customWidth="1"/>
    <col min="15141" max="15141" width="11.140625" style="492" bestFit="1" customWidth="1"/>
    <col min="15142" max="15374" width="10.5703125" style="492"/>
    <col min="15375" max="15382" width="0" style="492" hidden="1" customWidth="1"/>
    <col min="15383" max="15385" width="3.7109375" style="492" customWidth="1"/>
    <col min="15386" max="15386" width="12.7109375" style="492" customWidth="1"/>
    <col min="15387" max="15387" width="47.42578125" style="492" customWidth="1"/>
    <col min="15388" max="15391" width="0" style="492" hidden="1" customWidth="1"/>
    <col min="15392" max="15392" width="11.7109375" style="492" customWidth="1"/>
    <col min="15393" max="15393" width="6.42578125" style="492" bestFit="1" customWidth="1"/>
    <col min="15394" max="15394" width="11.7109375" style="492" customWidth="1"/>
    <col min="15395" max="15395" width="0" style="492" hidden="1" customWidth="1"/>
    <col min="15396" max="15396" width="3.7109375" style="492" customWidth="1"/>
    <col min="15397" max="15397" width="11.140625" style="492" bestFit="1" customWidth="1"/>
    <col min="15398" max="15630" width="10.5703125" style="492"/>
    <col min="15631" max="15638" width="0" style="492" hidden="1" customWidth="1"/>
    <col min="15639" max="15641" width="3.7109375" style="492" customWidth="1"/>
    <col min="15642" max="15642" width="12.7109375" style="492" customWidth="1"/>
    <col min="15643" max="15643" width="47.42578125" style="492" customWidth="1"/>
    <col min="15644" max="15647" width="0" style="492" hidden="1" customWidth="1"/>
    <col min="15648" max="15648" width="11.7109375" style="492" customWidth="1"/>
    <col min="15649" max="15649" width="6.42578125" style="492" bestFit="1" customWidth="1"/>
    <col min="15650" max="15650" width="11.7109375" style="492" customWidth="1"/>
    <col min="15651" max="15651" width="0" style="492" hidden="1" customWidth="1"/>
    <col min="15652" max="15652" width="3.7109375" style="492" customWidth="1"/>
    <col min="15653" max="15653" width="11.140625" style="492" bestFit="1" customWidth="1"/>
    <col min="15654" max="15886" width="10.5703125" style="492"/>
    <col min="15887" max="15894" width="0" style="492" hidden="1" customWidth="1"/>
    <col min="15895" max="15897" width="3.7109375" style="492" customWidth="1"/>
    <col min="15898" max="15898" width="12.7109375" style="492" customWidth="1"/>
    <col min="15899" max="15899" width="47.42578125" style="492" customWidth="1"/>
    <col min="15900" max="15903" width="0" style="492" hidden="1" customWidth="1"/>
    <col min="15904" max="15904" width="11.7109375" style="492" customWidth="1"/>
    <col min="15905" max="15905" width="6.42578125" style="492" bestFit="1" customWidth="1"/>
    <col min="15906" max="15906" width="11.7109375" style="492" customWidth="1"/>
    <col min="15907" max="15907" width="0" style="492" hidden="1" customWidth="1"/>
    <col min="15908" max="15908" width="3.7109375" style="492" customWidth="1"/>
    <col min="15909" max="15909" width="11.140625" style="492" bestFit="1" customWidth="1"/>
    <col min="15910" max="16142" width="10.5703125" style="492"/>
    <col min="16143" max="16150" width="0" style="492" hidden="1" customWidth="1"/>
    <col min="16151" max="16153" width="3.7109375" style="492" customWidth="1"/>
    <col min="16154" max="16154" width="12.7109375" style="492" customWidth="1"/>
    <col min="16155" max="16155" width="47.42578125" style="492" customWidth="1"/>
    <col min="16156" max="16159" width="0" style="492" hidden="1" customWidth="1"/>
    <col min="16160" max="16160" width="11.7109375" style="492" customWidth="1"/>
    <col min="16161" max="16161" width="6.42578125" style="492" bestFit="1" customWidth="1"/>
    <col min="16162" max="16162" width="11.7109375" style="492" customWidth="1"/>
    <col min="16163" max="16163" width="0" style="492" hidden="1" customWidth="1"/>
    <col min="16164" max="16164" width="3.7109375" style="492" customWidth="1"/>
    <col min="16165" max="16165" width="11.140625" style="492" bestFit="1" customWidth="1"/>
    <col min="16166" max="16384" width="10.5703125" style="492"/>
  </cols>
  <sheetData>
    <row r="1" spans="1:49" ht="14.25" hidden="1" customHeight="1"/>
    <row r="2" spans="1:49" ht="14.25" hidden="1" customHeight="1"/>
    <row r="3" spans="1:49" ht="14.25" hidden="1" customHeight="1"/>
    <row r="4" spans="1:49" ht="3" customHeight="1">
      <c r="J4" s="498"/>
      <c r="K4" s="498"/>
      <c r="L4" s="493"/>
      <c r="M4" s="493"/>
      <c r="N4" s="493"/>
      <c r="O4" s="501"/>
      <c r="P4" s="501"/>
      <c r="Q4" s="501"/>
      <c r="R4" s="501"/>
      <c r="S4" s="501"/>
      <c r="T4" s="501"/>
      <c r="U4" s="493"/>
      <c r="V4" s="945"/>
      <c r="W4" s="945"/>
      <c r="X4" s="945"/>
      <c r="Y4" s="945"/>
      <c r="Z4" s="945"/>
      <c r="AA4" s="945"/>
      <c r="AB4" s="1069"/>
      <c r="AC4" s="945"/>
      <c r="AD4" s="945"/>
      <c r="AE4" s="945"/>
      <c r="AF4" s="945"/>
      <c r="AG4" s="945"/>
      <c r="AH4" s="945"/>
      <c r="AI4" s="1069"/>
    </row>
    <row r="5" spans="1:49" ht="22.5" customHeight="1">
      <c r="J5" s="498"/>
      <c r="K5" s="498"/>
      <c r="L5" s="1299" t="s">
        <v>732</v>
      </c>
      <c r="M5" s="1299"/>
      <c r="N5" s="1299"/>
      <c r="O5" s="1299"/>
      <c r="P5" s="1299"/>
      <c r="Q5" s="1299"/>
      <c r="R5" s="1299"/>
      <c r="S5" s="1299"/>
      <c r="T5" s="1299"/>
      <c r="U5" s="547"/>
      <c r="V5" s="547"/>
      <c r="W5" s="547"/>
      <c r="X5" s="547"/>
      <c r="Y5" s="547"/>
      <c r="Z5" s="547"/>
      <c r="AA5" s="547"/>
      <c r="AB5" s="547"/>
      <c r="AC5" s="547"/>
      <c r="AD5" s="547"/>
      <c r="AE5" s="547"/>
      <c r="AF5" s="547"/>
      <c r="AG5" s="547"/>
      <c r="AH5" s="547"/>
      <c r="AI5" s="547"/>
    </row>
    <row r="6" spans="1:49" ht="3" customHeight="1">
      <c r="J6" s="498"/>
      <c r="K6" s="498"/>
      <c r="L6" s="493"/>
      <c r="M6" s="493"/>
      <c r="N6" s="493"/>
      <c r="O6" s="497"/>
      <c r="P6" s="497"/>
      <c r="Q6" s="497"/>
      <c r="R6" s="497"/>
      <c r="S6" s="497"/>
      <c r="T6" s="497"/>
      <c r="U6" s="493"/>
      <c r="V6" s="1073"/>
      <c r="W6" s="1073"/>
      <c r="X6" s="1073"/>
      <c r="Y6" s="1073"/>
      <c r="Z6" s="1073"/>
      <c r="AA6" s="1073"/>
      <c r="AB6" s="1069"/>
      <c r="AC6" s="1073"/>
      <c r="AD6" s="1073"/>
      <c r="AE6" s="1073"/>
      <c r="AF6" s="1073"/>
      <c r="AG6" s="1073"/>
      <c r="AH6" s="1073"/>
      <c r="AI6" s="1069"/>
    </row>
    <row r="7" spans="1:49" s="745" customFormat="1" ht="11.25" hidden="1">
      <c r="A7" s="1117"/>
      <c r="B7" s="1117"/>
      <c r="C7" s="1117"/>
      <c r="D7" s="1117"/>
      <c r="E7" s="1117"/>
      <c r="F7" s="1117"/>
      <c r="G7" s="1117"/>
      <c r="H7" s="1117"/>
      <c r="L7" s="1168"/>
      <c r="M7" s="1040"/>
      <c r="O7" s="1305"/>
      <c r="P7" s="1305"/>
      <c r="Q7" s="1305"/>
      <c r="R7" s="1305"/>
      <c r="S7" s="1305"/>
      <c r="T7" s="1305"/>
      <c r="U7" s="779"/>
      <c r="V7"/>
      <c r="W7"/>
      <c r="X7"/>
      <c r="Y7"/>
      <c r="Z7"/>
      <c r="AA7"/>
      <c r="AB7"/>
      <c r="AC7"/>
      <c r="AD7"/>
      <c r="AE7"/>
      <c r="AF7"/>
      <c r="AG7"/>
      <c r="AH7"/>
      <c r="AI7"/>
      <c r="AJ7" s="779"/>
      <c r="AL7" s="1117"/>
      <c r="AM7" s="1117"/>
      <c r="AN7" s="1117"/>
      <c r="AO7" s="1117"/>
      <c r="AP7" s="1117"/>
    </row>
    <row r="8" spans="1:4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30.04.2019</v>
      </c>
      <c r="P8" s="1306"/>
      <c r="Q8" s="1306"/>
      <c r="R8" s="1306"/>
      <c r="S8" s="1306"/>
      <c r="T8" s="1306"/>
      <c r="U8" s="634"/>
      <c r="V8"/>
      <c r="W8"/>
      <c r="X8"/>
      <c r="Y8"/>
      <c r="Z8"/>
      <c r="AA8"/>
      <c r="AB8"/>
      <c r="AC8"/>
      <c r="AD8"/>
      <c r="AE8"/>
      <c r="AF8"/>
      <c r="AG8"/>
      <c r="AH8"/>
      <c r="AI8"/>
      <c r="AL8" s="558"/>
      <c r="AM8" s="558"/>
      <c r="AN8" s="558"/>
      <c r="AO8" s="558"/>
      <c r="AP8" s="558"/>
      <c r="AQ8" s="558"/>
      <c r="AR8" s="558"/>
      <c r="AS8" s="558"/>
      <c r="AT8" s="558"/>
      <c r="AU8" s="558"/>
      <c r="AV8" s="558"/>
      <c r="AW8" s="558"/>
    </row>
    <row r="9" spans="1:49"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175</v>
      </c>
      <c r="P9" s="1306"/>
      <c r="Q9" s="1306"/>
      <c r="R9" s="1306"/>
      <c r="S9" s="1306"/>
      <c r="T9" s="1306"/>
      <c r="U9" s="634"/>
      <c r="V9"/>
      <c r="W9"/>
      <c r="X9"/>
      <c r="Y9"/>
      <c r="Z9"/>
      <c r="AA9"/>
      <c r="AB9"/>
      <c r="AC9"/>
      <c r="AD9"/>
      <c r="AE9"/>
      <c r="AF9"/>
      <c r="AG9"/>
      <c r="AH9"/>
      <c r="AI9"/>
      <c r="AL9" s="558"/>
      <c r="AM9" s="558"/>
      <c r="AN9" s="558"/>
      <c r="AO9" s="558"/>
      <c r="AP9" s="558"/>
      <c r="AQ9" s="558"/>
      <c r="AR9" s="558"/>
      <c r="AS9" s="558"/>
      <c r="AT9" s="558"/>
      <c r="AU9" s="558"/>
      <c r="AV9" s="558"/>
      <c r="AW9" s="558"/>
    </row>
    <row r="10" spans="1:49" s="745" customFormat="1" ht="11.25" hidden="1">
      <c r="A10" s="1117"/>
      <c r="B10" s="1117"/>
      <c r="C10" s="1117"/>
      <c r="D10" s="1117"/>
      <c r="E10" s="1117"/>
      <c r="F10" s="1117"/>
      <c r="G10" s="1117"/>
      <c r="H10" s="1117"/>
      <c r="L10" s="1168"/>
      <c r="M10" s="1040"/>
      <c r="O10" s="1305"/>
      <c r="P10" s="1305"/>
      <c r="Q10" s="1305"/>
      <c r="R10" s="1305"/>
      <c r="S10" s="1305"/>
      <c r="T10" s="1305"/>
      <c r="U10" s="779"/>
      <c r="V10"/>
      <c r="W10"/>
      <c r="X10"/>
      <c r="Y10"/>
      <c r="Z10"/>
      <c r="AA10"/>
      <c r="AB10"/>
      <c r="AC10"/>
      <c r="AD10"/>
      <c r="AE10"/>
      <c r="AF10"/>
      <c r="AG10"/>
      <c r="AH10"/>
      <c r="AI10"/>
      <c r="AJ10" s="779"/>
      <c r="AL10" s="1117"/>
      <c r="AM10" s="1117"/>
      <c r="AN10" s="1117"/>
      <c r="AO10" s="1117"/>
      <c r="AP10" s="1117"/>
    </row>
    <row r="11" spans="1:49" s="538" customFormat="1" ht="11.25" hidden="1" customHeight="1">
      <c r="A11" s="558"/>
      <c r="B11" s="558"/>
      <c r="C11" s="558"/>
      <c r="D11" s="558"/>
      <c r="E11" s="558"/>
      <c r="F11" s="558"/>
      <c r="G11" s="558"/>
      <c r="H11" s="558"/>
      <c r="L11" s="1300"/>
      <c r="M11" s="1300"/>
      <c r="N11" s="535"/>
      <c r="O11" s="1331"/>
      <c r="P11" s="1331"/>
      <c r="Q11" s="1331"/>
      <c r="R11" s="1331"/>
      <c r="S11" s="1331"/>
      <c r="T11" s="1331"/>
      <c r="U11" s="556" t="s">
        <v>370</v>
      </c>
      <c r="V11" s="1331"/>
      <c r="W11" s="1331"/>
      <c r="X11" s="1331"/>
      <c r="Y11" s="1331"/>
      <c r="Z11" s="1331"/>
      <c r="AA11" s="1331"/>
      <c r="AB11" s="958" t="s">
        <v>370</v>
      </c>
      <c r="AC11" s="1331"/>
      <c r="AD11" s="1331"/>
      <c r="AE11" s="1331"/>
      <c r="AF11" s="1331"/>
      <c r="AG11" s="1331"/>
      <c r="AH11" s="1331"/>
      <c r="AI11" s="958" t="s">
        <v>370</v>
      </c>
      <c r="AL11" s="558"/>
      <c r="AM11" s="558"/>
      <c r="AN11" s="558"/>
      <c r="AO11" s="558"/>
      <c r="AP11" s="558"/>
      <c r="AQ11" s="558"/>
      <c r="AR11" s="558"/>
      <c r="AS11" s="558"/>
      <c r="AT11" s="558"/>
      <c r="AU11" s="558"/>
      <c r="AV11" s="558"/>
      <c r="AW11" s="558"/>
    </row>
    <row r="12" spans="1:49">
      <c r="J12" s="498"/>
      <c r="K12" s="498"/>
      <c r="L12" s="493"/>
      <c r="M12" s="493"/>
      <c r="N12" s="493"/>
      <c r="O12" s="1330"/>
      <c r="P12" s="1330"/>
      <c r="Q12" s="1330"/>
      <c r="R12" s="1330"/>
      <c r="S12" s="1330"/>
      <c r="T12" s="1330"/>
      <c r="U12" s="1330"/>
      <c r="V12" s="1330" t="s">
        <v>2261</v>
      </c>
      <c r="W12" s="1330"/>
      <c r="X12" s="1330"/>
      <c r="Y12" s="1330"/>
      <c r="Z12" s="1330"/>
      <c r="AA12" s="1330"/>
      <c r="AB12" s="1330"/>
      <c r="AC12" s="1330" t="s">
        <v>2261</v>
      </c>
      <c r="AD12" s="1330"/>
      <c r="AE12" s="1330"/>
      <c r="AF12" s="1330"/>
      <c r="AG12" s="1330"/>
      <c r="AH12" s="1330"/>
      <c r="AI12" s="1330"/>
    </row>
    <row r="13" spans="1:49" ht="14.25" customHeight="1">
      <c r="J13" s="498"/>
      <c r="K13" s="498"/>
      <c r="L13" s="1236" t="s">
        <v>444</v>
      </c>
      <c r="M13" s="1236"/>
      <c r="N13" s="1236"/>
      <c r="O13" s="1236"/>
      <c r="P13" s="1236"/>
      <c r="Q13" s="1236"/>
      <c r="R13" s="1236"/>
      <c r="S13" s="1236"/>
      <c r="T13" s="1236"/>
      <c r="U13" s="1236"/>
      <c r="V13" s="1236"/>
      <c r="W13" s="1236"/>
      <c r="X13" s="1236"/>
      <c r="Y13" s="1236"/>
      <c r="Z13" s="1236"/>
      <c r="AA13" s="1236"/>
      <c r="AB13" s="1236"/>
      <c r="AC13" s="1236"/>
      <c r="AD13" s="1236"/>
      <c r="AE13" s="1236"/>
      <c r="AF13" s="1236"/>
      <c r="AG13" s="1236"/>
      <c r="AH13" s="1236"/>
      <c r="AI13" s="1236"/>
      <c r="AJ13" s="1236"/>
      <c r="AK13" s="1236" t="s">
        <v>445</v>
      </c>
    </row>
    <row r="14" spans="1:49" ht="14.25" customHeight="1">
      <c r="J14" s="498"/>
      <c r="K14" s="498"/>
      <c r="L14" s="1313" t="s">
        <v>90</v>
      </c>
      <c r="M14" s="1313" t="s">
        <v>602</v>
      </c>
      <c r="N14" s="490"/>
      <c r="O14" s="1314" t="s">
        <v>604</v>
      </c>
      <c r="P14" s="1315"/>
      <c r="Q14" s="1315"/>
      <c r="R14" s="1315"/>
      <c r="S14" s="1315"/>
      <c r="T14" s="1316"/>
      <c r="U14" s="1296" t="s">
        <v>338</v>
      </c>
      <c r="V14" s="1314" t="s">
        <v>604</v>
      </c>
      <c r="W14" s="1315"/>
      <c r="X14" s="1315"/>
      <c r="Y14" s="1315"/>
      <c r="Z14" s="1315"/>
      <c r="AA14" s="1316"/>
      <c r="AB14" s="1296" t="s">
        <v>338</v>
      </c>
      <c r="AC14" s="1314" t="s">
        <v>604</v>
      </c>
      <c r="AD14" s="1315"/>
      <c r="AE14" s="1315"/>
      <c r="AF14" s="1315"/>
      <c r="AG14" s="1315"/>
      <c r="AH14" s="1316"/>
      <c r="AI14" s="1296" t="s">
        <v>338</v>
      </c>
      <c r="AJ14" s="1310" t="s">
        <v>273</v>
      </c>
      <c r="AK14" s="1236"/>
    </row>
    <row r="15" spans="1:49" ht="14.25" customHeight="1">
      <c r="J15" s="498"/>
      <c r="K15" s="498"/>
      <c r="L15" s="1313"/>
      <c r="M15" s="1313"/>
      <c r="N15" s="490"/>
      <c r="O15" s="1319" t="s">
        <v>590</v>
      </c>
      <c r="P15" s="1317"/>
      <c r="Q15" s="1318"/>
      <c r="R15" s="1294" t="s">
        <v>615</v>
      </c>
      <c r="S15" s="1294"/>
      <c r="T15" s="1295"/>
      <c r="U15" s="1297"/>
      <c r="V15" s="1319" t="s">
        <v>590</v>
      </c>
      <c r="W15" s="1317"/>
      <c r="X15" s="1318"/>
      <c r="Y15" s="1294" t="s">
        <v>615</v>
      </c>
      <c r="Z15" s="1294"/>
      <c r="AA15" s="1295"/>
      <c r="AB15" s="1297"/>
      <c r="AC15" s="1319" t="s">
        <v>590</v>
      </c>
      <c r="AD15" s="1317"/>
      <c r="AE15" s="1318"/>
      <c r="AF15" s="1294" t="s">
        <v>615</v>
      </c>
      <c r="AG15" s="1294"/>
      <c r="AH15" s="1295"/>
      <c r="AI15" s="1297"/>
      <c r="AJ15" s="1311"/>
      <c r="AK15" s="1236"/>
    </row>
    <row r="16" spans="1:49" ht="30" customHeight="1">
      <c r="J16" s="498"/>
      <c r="K16" s="498"/>
      <c r="L16" s="1313"/>
      <c r="M16" s="1313"/>
      <c r="N16" s="489"/>
      <c r="O16" s="1320"/>
      <c r="P16" s="504"/>
      <c r="Q16" s="504"/>
      <c r="R16" s="505" t="s">
        <v>272</v>
      </c>
      <c r="S16" s="1308" t="s">
        <v>271</v>
      </c>
      <c r="T16" s="1309"/>
      <c r="U16" s="1298"/>
      <c r="V16" s="1320"/>
      <c r="W16" s="718"/>
      <c r="X16" s="718"/>
      <c r="Y16" s="1186" t="s">
        <v>272</v>
      </c>
      <c r="Z16" s="1308" t="s">
        <v>271</v>
      </c>
      <c r="AA16" s="1309"/>
      <c r="AB16" s="1298"/>
      <c r="AC16" s="1320"/>
      <c r="AD16" s="718"/>
      <c r="AE16" s="718"/>
      <c r="AF16" s="1186" t="s">
        <v>272</v>
      </c>
      <c r="AG16" s="1308" t="s">
        <v>271</v>
      </c>
      <c r="AH16" s="1309"/>
      <c r="AI16" s="1298"/>
      <c r="AJ16" s="1312"/>
      <c r="AK16" s="1236"/>
    </row>
    <row r="17" spans="1:50">
      <c r="J17" s="498"/>
      <c r="K17" s="537">
        <v>1</v>
      </c>
      <c r="L17" s="615" t="s">
        <v>91</v>
      </c>
      <c r="M17" s="615" t="s">
        <v>47</v>
      </c>
      <c r="N17" s="635" t="s">
        <v>47</v>
      </c>
      <c r="O17" s="616">
        <f ca="1">OFFSET(O17,0,-1)+1</f>
        <v>3</v>
      </c>
      <c r="P17" s="617">
        <f ca="1">OFFSET(P17,0,-1)</f>
        <v>3</v>
      </c>
      <c r="Q17" s="617">
        <f ca="1">OFFSET(Q17,0,-1)</f>
        <v>3</v>
      </c>
      <c r="R17" s="616">
        <f ca="1">OFFSET(R17,0,-1)+1</f>
        <v>4</v>
      </c>
      <c r="S17" s="1301">
        <f ca="1">OFFSET(S17,0,-1)+1</f>
        <v>5</v>
      </c>
      <c r="T17" s="1301"/>
      <c r="U17" s="616">
        <f ca="1">OFFSET(U17,0,-2)+1</f>
        <v>6</v>
      </c>
      <c r="V17" s="1182">
        <f ca="1">OFFSET(V17,0,-1)+1</f>
        <v>7</v>
      </c>
      <c r="W17" s="617">
        <f ca="1">OFFSET(W17,0,-1)</f>
        <v>7</v>
      </c>
      <c r="X17" s="617">
        <f ca="1">OFFSET(X17,0,-1)</f>
        <v>7</v>
      </c>
      <c r="Y17" s="1182">
        <f ca="1">OFFSET(Y17,0,-1)+1</f>
        <v>8</v>
      </c>
      <c r="Z17" s="1301">
        <f ca="1">OFFSET(Z17,0,-1)+1</f>
        <v>9</v>
      </c>
      <c r="AA17" s="1301"/>
      <c r="AB17" s="1182">
        <f ca="1">OFFSET(AB17,0,-2)+1</f>
        <v>10</v>
      </c>
      <c r="AC17" s="1182">
        <f ca="1">OFFSET(AC17,0,-1)+1</f>
        <v>11</v>
      </c>
      <c r="AD17" s="617">
        <f ca="1">OFFSET(AD17,0,-1)</f>
        <v>11</v>
      </c>
      <c r="AE17" s="617">
        <f ca="1">OFFSET(AE17,0,-1)</f>
        <v>11</v>
      </c>
      <c r="AF17" s="1182">
        <f ca="1">OFFSET(AF17,0,-1)+1</f>
        <v>12</v>
      </c>
      <c r="AG17" s="1301">
        <f ca="1">OFFSET(AG17,0,-1)+1</f>
        <v>13</v>
      </c>
      <c r="AH17" s="1301"/>
      <c r="AI17" s="1182">
        <f ca="1">OFFSET(AI17,0,-2)+1</f>
        <v>14</v>
      </c>
      <c r="AJ17" s="617">
        <f ca="1">OFFSET(AJ17,0,-1)</f>
        <v>14</v>
      </c>
      <c r="AK17" s="616">
        <f ca="1">OFFSET(AK17,0,-1)+1</f>
        <v>15</v>
      </c>
    </row>
    <row r="18" spans="1:50" ht="22.5">
      <c r="A18" s="1284">
        <v>1</v>
      </c>
      <c r="B18" s="866"/>
      <c r="C18" s="866"/>
      <c r="D18" s="866"/>
      <c r="E18" s="867"/>
      <c r="F18" s="868"/>
      <c r="G18" s="866"/>
      <c r="H18" s="866"/>
      <c r="I18" s="869"/>
      <c r="J18" s="864"/>
      <c r="K18" s="873">
        <v>1</v>
      </c>
      <c r="L18" s="561">
        <f>mergeValue(A18)</f>
        <v>1</v>
      </c>
      <c r="M18" s="609" t="s">
        <v>19</v>
      </c>
      <c r="N18" s="548"/>
      <c r="O18" s="1327" t="str">
        <f>IF('Перечень тарифов'!J31="","","" &amp; 'Перечень тарифов'!J31 &amp; "")</f>
        <v>Тариф на теплоноситель, поставляемый потребителям</v>
      </c>
      <c r="P18" s="1327"/>
      <c r="Q18" s="1327"/>
      <c r="R18" s="1327"/>
      <c r="S18" s="1327"/>
      <c r="T18" s="1327"/>
      <c r="U18" s="1327"/>
      <c r="V18" s="1327"/>
      <c r="W18" s="1327"/>
      <c r="X18" s="1327"/>
      <c r="Y18" s="1327"/>
      <c r="Z18" s="1327"/>
      <c r="AA18" s="1327"/>
      <c r="AB18" s="1327"/>
      <c r="AC18" s="1327"/>
      <c r="AD18" s="1327"/>
      <c r="AE18" s="1327"/>
      <c r="AF18" s="1327"/>
      <c r="AG18" s="1327"/>
      <c r="AH18" s="1327"/>
      <c r="AI18" s="1327"/>
      <c r="AJ18" s="1327"/>
      <c r="AK18" s="598" t="s">
        <v>718</v>
      </c>
    </row>
    <row r="19" spans="1:50" hidden="1">
      <c r="A19" s="1284"/>
      <c r="B19" s="1284">
        <v>1</v>
      </c>
      <c r="C19" s="866"/>
      <c r="D19" s="866"/>
      <c r="E19" s="868"/>
      <c r="F19" s="868"/>
      <c r="G19" s="866"/>
      <c r="H19" s="866"/>
      <c r="I19" s="863"/>
      <c r="J19" s="862"/>
      <c r="K19" s="873">
        <v>1</v>
      </c>
      <c r="L19" s="561" t="str">
        <f>mergeValue(A19) &amp;"."&amp; mergeValue(B19)</f>
        <v>1.1</v>
      </c>
      <c r="M19" s="515"/>
      <c r="N19" s="548"/>
      <c r="O19" s="1327"/>
      <c r="P19" s="1327"/>
      <c r="Q19" s="1327"/>
      <c r="R19" s="1327"/>
      <c r="S19" s="1327"/>
      <c r="T19" s="1327"/>
      <c r="U19" s="1327"/>
      <c r="V19" s="1327"/>
      <c r="W19" s="1327"/>
      <c r="X19" s="1327"/>
      <c r="Y19" s="1327"/>
      <c r="Z19" s="1327"/>
      <c r="AA19" s="1327"/>
      <c r="AB19" s="1327"/>
      <c r="AC19" s="1327"/>
      <c r="AD19" s="1327"/>
      <c r="AE19" s="1327"/>
      <c r="AF19" s="1327"/>
      <c r="AG19" s="1327"/>
      <c r="AH19" s="1327"/>
      <c r="AI19" s="1327"/>
      <c r="AJ19" s="1327"/>
      <c r="AK19" s="598"/>
    </row>
    <row r="20" spans="1:50" hidden="1">
      <c r="A20" s="1284"/>
      <c r="B20" s="1284"/>
      <c r="C20" s="1284">
        <v>1</v>
      </c>
      <c r="D20" s="866"/>
      <c r="E20" s="868"/>
      <c r="F20" s="868"/>
      <c r="G20" s="866"/>
      <c r="H20" s="866"/>
      <c r="I20" s="870"/>
      <c r="J20" s="862"/>
      <c r="K20" s="873">
        <v>1</v>
      </c>
      <c r="L20" s="561" t="str">
        <f>mergeValue(A20) &amp;"."&amp; mergeValue(B20)&amp;"."&amp; mergeValue(C20)</f>
        <v>1.1.1</v>
      </c>
      <c r="M20" s="516"/>
      <c r="N20" s="548"/>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598"/>
    </row>
    <row r="21" spans="1:50" hidden="1">
      <c r="A21" s="1284"/>
      <c r="B21" s="1284"/>
      <c r="C21" s="1284"/>
      <c r="D21" s="1284">
        <v>1</v>
      </c>
      <c r="E21" s="868"/>
      <c r="F21" s="868"/>
      <c r="G21" s="866"/>
      <c r="H21" s="866"/>
      <c r="I21" s="1284">
        <v>1</v>
      </c>
      <c r="J21" s="862"/>
      <c r="K21" s="873">
        <v>1</v>
      </c>
      <c r="L21" s="561" t="str">
        <f>mergeValue(A21) &amp;"."&amp; mergeValue(B21)&amp;"."&amp; mergeValue(C21)&amp;"."&amp; mergeValue(D21)</f>
        <v>1.1.1.1</v>
      </c>
      <c r="M21" s="517"/>
      <c r="N21" s="548"/>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598"/>
    </row>
    <row r="22" spans="1:50" ht="11.25" hidden="1" customHeight="1">
      <c r="A22" s="1284"/>
      <c r="B22" s="1284"/>
      <c r="C22" s="1284"/>
      <c r="D22" s="1284"/>
      <c r="E22" s="1284">
        <v>1</v>
      </c>
      <c r="F22" s="868"/>
      <c r="G22" s="866"/>
      <c r="H22" s="866"/>
      <c r="I22" s="1284"/>
      <c r="J22" s="868"/>
      <c r="K22" s="873">
        <v>1</v>
      </c>
      <c r="L22" s="561"/>
      <c r="M22" s="523"/>
      <c r="N22" s="549"/>
      <c r="O22" s="599"/>
      <c r="P22" s="599"/>
      <c r="Q22" s="599"/>
      <c r="R22" s="599"/>
      <c r="S22" s="599"/>
      <c r="T22" s="599"/>
      <c r="U22" s="561"/>
      <c r="V22" s="1191"/>
      <c r="W22" s="1191"/>
      <c r="X22" s="1191"/>
      <c r="Y22" s="1191"/>
      <c r="Z22" s="1191"/>
      <c r="AA22" s="1191"/>
      <c r="AB22" s="1189"/>
      <c r="AC22" s="1191"/>
      <c r="AD22" s="1191"/>
      <c r="AE22" s="1191"/>
      <c r="AF22" s="1191"/>
      <c r="AG22" s="1191"/>
      <c r="AH22" s="1191"/>
      <c r="AI22" s="1189"/>
      <c r="AJ22" s="476"/>
      <c r="AK22" s="528"/>
    </row>
    <row r="23" spans="1:50" ht="33.75">
      <c r="A23" s="1284"/>
      <c r="B23" s="1284"/>
      <c r="C23" s="1284"/>
      <c r="D23" s="1284"/>
      <c r="E23" s="1284"/>
      <c r="F23" s="1284">
        <v>1</v>
      </c>
      <c r="G23" s="866"/>
      <c r="H23" s="866"/>
      <c r="I23" s="1284"/>
      <c r="J23" s="1329"/>
      <c r="K23" s="873">
        <v>1</v>
      </c>
      <c r="L23" s="561" t="str">
        <f>mergeValue(A23) &amp;"."&amp; mergeValue(B23)&amp;"."&amp; mergeValue(C23)&amp;"."&amp; mergeValue(D23)&amp;"."&amp;  mergeValue(F23)</f>
        <v>1.1.1.1.1</v>
      </c>
      <c r="M23" s="523" t="s">
        <v>9</v>
      </c>
      <c r="N23" s="549"/>
      <c r="O23" s="1286" t="s">
        <v>3</v>
      </c>
      <c r="P23" s="1286"/>
      <c r="Q23" s="1286"/>
      <c r="R23" s="1286"/>
      <c r="S23" s="1286"/>
      <c r="T23" s="1286"/>
      <c r="U23" s="1286"/>
      <c r="V23" s="1286"/>
      <c r="W23" s="1286"/>
      <c r="X23" s="1286"/>
      <c r="Y23" s="1286"/>
      <c r="Z23" s="1286"/>
      <c r="AA23" s="1286"/>
      <c r="AB23" s="1286"/>
      <c r="AC23" s="1286"/>
      <c r="AD23" s="1286"/>
      <c r="AE23" s="1286"/>
      <c r="AF23" s="1286"/>
      <c r="AG23" s="1286"/>
      <c r="AH23" s="1286"/>
      <c r="AI23" s="1286"/>
      <c r="AJ23" s="1286"/>
      <c r="AK23" s="598" t="s">
        <v>720</v>
      </c>
      <c r="AM23" s="557" t="str">
        <f>strCheckUnique(AN23:AN26)</f>
        <v/>
      </c>
      <c r="AO23" s="557"/>
    </row>
    <row r="24" spans="1:50" ht="99" customHeight="1">
      <c r="A24" s="1284"/>
      <c r="B24" s="1284"/>
      <c r="C24" s="1284"/>
      <c r="D24" s="1284"/>
      <c r="E24" s="1284"/>
      <c r="F24" s="1284"/>
      <c r="G24" s="866">
        <v>1</v>
      </c>
      <c r="H24" s="866"/>
      <c r="I24" s="1284"/>
      <c r="J24" s="1329"/>
      <c r="K24" s="865"/>
      <c r="L24" s="561" t="str">
        <f>mergeValue(A24) &amp;"."&amp; mergeValue(B24)&amp;"."&amp; mergeValue(C24)&amp;"."&amp; mergeValue(D24)&amp;"."&amp;  mergeValue(F24)&amp;"."&amp;  mergeValue(G24)</f>
        <v>1.1.1.1.1.1</v>
      </c>
      <c r="M24" s="1084" t="s">
        <v>605</v>
      </c>
      <c r="N24" s="554"/>
      <c r="O24" s="648">
        <v>30.35</v>
      </c>
      <c r="P24" s="531"/>
      <c r="Q24" s="531"/>
      <c r="R24" s="1290" t="s">
        <v>1668</v>
      </c>
      <c r="S24" s="1292" t="s">
        <v>82</v>
      </c>
      <c r="T24" s="1290" t="s">
        <v>2274</v>
      </c>
      <c r="U24" s="1292" t="s">
        <v>82</v>
      </c>
      <c r="V24" s="648">
        <v>32.67</v>
      </c>
      <c r="W24" s="725"/>
      <c r="X24" s="725"/>
      <c r="Y24" s="1290" t="s">
        <v>2275</v>
      </c>
      <c r="Z24" s="1292" t="s">
        <v>82</v>
      </c>
      <c r="AA24" s="1290" t="s">
        <v>2276</v>
      </c>
      <c r="AB24" s="1292" t="s">
        <v>82</v>
      </c>
      <c r="AC24" s="648">
        <v>33.979999999999997</v>
      </c>
      <c r="AD24" s="725"/>
      <c r="AE24" s="725"/>
      <c r="AF24" s="1290" t="s">
        <v>2277</v>
      </c>
      <c r="AG24" s="1292" t="s">
        <v>82</v>
      </c>
      <c r="AH24" s="1290" t="s">
        <v>1669</v>
      </c>
      <c r="AI24" s="1292" t="s">
        <v>83</v>
      </c>
      <c r="AJ24" s="506"/>
      <c r="AK24" s="1302" t="s">
        <v>733</v>
      </c>
      <c r="AL24" s="553" t="str">
        <f>strCheckDate(O25:AJ25)</f>
        <v/>
      </c>
      <c r="AM24" s="557"/>
      <c r="AN24" s="557" t="str">
        <f>IF(M24="","",M24 )</f>
        <v>вода</v>
      </c>
      <c r="AO24" s="557"/>
      <c r="AP24" s="557"/>
      <c r="AQ24" s="557"/>
    </row>
    <row r="25" spans="1:50" ht="21" hidden="1" customHeight="1">
      <c r="A25" s="1284"/>
      <c r="B25" s="1284"/>
      <c r="C25" s="1284"/>
      <c r="D25" s="1284"/>
      <c r="E25" s="1284"/>
      <c r="F25" s="1284"/>
      <c r="G25" s="866"/>
      <c r="H25" s="866"/>
      <c r="I25" s="1284"/>
      <c r="J25" s="1329"/>
      <c r="K25" s="873">
        <v>1</v>
      </c>
      <c r="L25" s="568"/>
      <c r="M25" s="614"/>
      <c r="N25" s="554"/>
      <c r="O25" s="531"/>
      <c r="P25" s="531"/>
      <c r="Q25" s="552" t="str">
        <f>R24 &amp; "-" &amp; T24</f>
        <v>01.01.2020-31.12.2020</v>
      </c>
      <c r="R25" s="1290"/>
      <c r="S25" s="1292"/>
      <c r="T25" s="1290"/>
      <c r="U25" s="1292"/>
      <c r="V25" s="725"/>
      <c r="W25" s="725"/>
      <c r="X25" s="731" t="str">
        <f>Y24 &amp; "-" &amp; AA24</f>
        <v>01.01.2021-31.12.2021</v>
      </c>
      <c r="Y25" s="1290"/>
      <c r="Z25" s="1292"/>
      <c r="AA25" s="1290"/>
      <c r="AB25" s="1292"/>
      <c r="AC25" s="725"/>
      <c r="AD25" s="725"/>
      <c r="AE25" s="731" t="str">
        <f>AF24 &amp; "-" &amp; AH24</f>
        <v>01.01.2022-31.12.2022</v>
      </c>
      <c r="AF25" s="1290"/>
      <c r="AG25" s="1292"/>
      <c r="AH25" s="1290"/>
      <c r="AI25" s="1292"/>
      <c r="AJ25" s="506"/>
      <c r="AK25" s="1303"/>
      <c r="AM25" s="557"/>
      <c r="AN25" s="557"/>
      <c r="AO25" s="557"/>
      <c r="AP25" s="557"/>
      <c r="AQ25" s="557"/>
    </row>
    <row r="26" spans="1:50" s="491" customFormat="1" ht="15" customHeight="1">
      <c r="A26" s="1284"/>
      <c r="B26" s="1284"/>
      <c r="C26" s="1284"/>
      <c r="D26" s="1284"/>
      <c r="E26" s="1284"/>
      <c r="F26" s="1284"/>
      <c r="G26" s="866"/>
      <c r="H26" s="866"/>
      <c r="I26" s="1284"/>
      <c r="J26" s="1329"/>
      <c r="K26" s="873">
        <v>1</v>
      </c>
      <c r="L26" s="507"/>
      <c r="M26" s="525" t="s">
        <v>24</v>
      </c>
      <c r="N26" s="520"/>
      <c r="O26" s="514"/>
      <c r="P26" s="514"/>
      <c r="Q26" s="514"/>
      <c r="R26" s="541"/>
      <c r="S26" s="533"/>
      <c r="T26" s="532"/>
      <c r="U26" s="520"/>
      <c r="V26" s="719"/>
      <c r="W26" s="719"/>
      <c r="X26" s="719"/>
      <c r="Y26" s="728"/>
      <c r="Z26" s="953"/>
      <c r="AA26" s="952"/>
      <c r="AB26" s="948"/>
      <c r="AC26" s="719"/>
      <c r="AD26" s="719"/>
      <c r="AE26" s="719"/>
      <c r="AF26" s="728"/>
      <c r="AG26" s="953"/>
      <c r="AH26" s="952"/>
      <c r="AI26" s="948"/>
      <c r="AJ26" s="529"/>
      <c r="AK26" s="1304"/>
      <c r="AL26" s="555"/>
      <c r="AM26" s="555"/>
      <c r="AN26" s="555"/>
      <c r="AO26" s="555"/>
      <c r="AP26" s="555"/>
      <c r="AQ26" s="555"/>
      <c r="AR26" s="555"/>
      <c r="AS26" s="555"/>
      <c r="AT26" s="555"/>
      <c r="AU26" s="555"/>
      <c r="AV26" s="555"/>
      <c r="AW26" s="555"/>
    </row>
    <row r="27" spans="1:50" s="491" customFormat="1" ht="15" customHeight="1">
      <c r="A27" s="1284"/>
      <c r="B27" s="1284"/>
      <c r="C27" s="1284"/>
      <c r="D27" s="1284"/>
      <c r="E27" s="1284"/>
      <c r="F27" s="868"/>
      <c r="G27" s="868"/>
      <c r="H27" s="866"/>
      <c r="I27" s="1284"/>
      <c r="J27" s="868"/>
      <c r="K27" s="872"/>
      <c r="L27" s="507"/>
      <c r="M27" s="520" t="s">
        <v>10</v>
      </c>
      <c r="N27" s="525"/>
      <c r="O27" s="525"/>
      <c r="P27" s="525"/>
      <c r="Q27" s="525"/>
      <c r="R27" s="525"/>
      <c r="S27" s="525"/>
      <c r="T27" s="525"/>
      <c r="U27" s="525"/>
      <c r="V27" s="525"/>
      <c r="W27" s="525"/>
      <c r="X27" s="525"/>
      <c r="Y27" s="525"/>
      <c r="Z27" s="525"/>
      <c r="AA27" s="525"/>
      <c r="AB27" s="525"/>
      <c r="AC27" s="525"/>
      <c r="AD27" s="525"/>
      <c r="AE27" s="525"/>
      <c r="AF27" s="525"/>
      <c r="AG27" s="525"/>
      <c r="AH27" s="525"/>
      <c r="AI27" s="525"/>
      <c r="AJ27" s="525"/>
      <c r="AK27" s="529"/>
      <c r="AL27" s="555"/>
      <c r="AM27" s="555"/>
      <c r="AN27" s="555"/>
      <c r="AO27" s="555"/>
      <c r="AP27" s="555"/>
      <c r="AQ27" s="555"/>
      <c r="AR27" s="555"/>
      <c r="AS27" s="555"/>
      <c r="AT27" s="555"/>
      <c r="AU27" s="555"/>
      <c r="AV27" s="555"/>
      <c r="AW27" s="555"/>
      <c r="AX27" s="555"/>
    </row>
    <row r="28" spans="1:50" s="491" customFormat="1" ht="15" hidden="1" customHeight="1">
      <c r="A28" s="1284"/>
      <c r="B28" s="1284"/>
      <c r="C28" s="1284"/>
      <c r="D28" s="1284"/>
      <c r="E28" s="868"/>
      <c r="F28" s="868"/>
      <c r="G28" s="868"/>
      <c r="H28" s="866"/>
      <c r="I28" s="1284"/>
      <c r="J28" s="868"/>
      <c r="K28" s="872"/>
      <c r="L28" s="507"/>
      <c r="M28" s="520"/>
      <c r="N28" s="525"/>
      <c r="O28" s="525"/>
      <c r="P28" s="525"/>
      <c r="Q28" s="525"/>
      <c r="R28" s="525"/>
      <c r="S28" s="525"/>
      <c r="T28" s="525"/>
      <c r="U28" s="525"/>
      <c r="V28" s="525"/>
      <c r="W28" s="525"/>
      <c r="X28" s="525"/>
      <c r="Y28" s="525"/>
      <c r="Z28" s="525"/>
      <c r="AA28" s="525"/>
      <c r="AB28" s="525"/>
      <c r="AC28" s="525"/>
      <c r="AD28" s="525"/>
      <c r="AE28" s="525"/>
      <c r="AF28" s="525"/>
      <c r="AG28" s="525"/>
      <c r="AH28" s="525"/>
      <c r="AI28" s="525"/>
      <c r="AJ28" s="525"/>
      <c r="AK28" s="529"/>
      <c r="AL28" s="555"/>
      <c r="AM28" s="555"/>
      <c r="AN28" s="555"/>
      <c r="AO28" s="555"/>
      <c r="AP28" s="555"/>
      <c r="AQ28" s="555"/>
      <c r="AR28" s="555"/>
      <c r="AS28" s="555"/>
      <c r="AT28" s="555"/>
      <c r="AU28" s="555"/>
      <c r="AV28" s="555"/>
      <c r="AW28" s="555"/>
      <c r="AX28" s="555"/>
    </row>
    <row r="29" spans="1:50" ht="3" customHeight="1">
      <c r="L29" s="455"/>
      <c r="M29" s="455"/>
      <c r="N29" s="455"/>
      <c r="O29" s="455"/>
      <c r="P29" s="455"/>
      <c r="Q29" s="455"/>
      <c r="R29" s="455"/>
      <c r="S29" s="455"/>
      <c r="T29" s="455"/>
      <c r="U29" s="455"/>
      <c r="V29" s="455"/>
      <c r="W29" s="455"/>
      <c r="X29" s="455"/>
      <c r="Y29" s="455"/>
      <c r="Z29" s="455"/>
      <c r="AA29" s="455"/>
      <c r="AB29" s="455"/>
      <c r="AC29" s="455"/>
      <c r="AD29" s="455"/>
      <c r="AE29" s="455"/>
      <c r="AF29" s="455"/>
      <c r="AG29" s="455"/>
      <c r="AH29" s="455"/>
      <c r="AI29" s="455"/>
    </row>
    <row r="30" spans="1:50" ht="106.5" customHeight="1">
      <c r="L30" s="1">
        <v>1</v>
      </c>
      <c r="M30" s="1277" t="s">
        <v>734</v>
      </c>
      <c r="N30" s="1277"/>
      <c r="O30" s="1277"/>
      <c r="P30" s="1277"/>
      <c r="Q30" s="1277"/>
      <c r="R30" s="1277"/>
      <c r="S30" s="1277"/>
      <c r="T30" s="1277"/>
      <c r="U30" s="1277"/>
      <c r="V30" s="1277"/>
      <c r="W30" s="1277"/>
      <c r="X30" s="1277"/>
      <c r="Y30" s="1277"/>
      <c r="Z30" s="1277"/>
      <c r="AA30" s="1277"/>
      <c r="AB30" s="1277"/>
      <c r="AC30" s="1277"/>
      <c r="AD30" s="1277"/>
      <c r="AE30" s="1277"/>
      <c r="AF30" s="1277"/>
      <c r="AG30" s="1277"/>
      <c r="AH30" s="1277"/>
      <c r="AI30" s="1277"/>
      <c r="AJ30" s="1277"/>
      <c r="AK30" s="1277"/>
    </row>
  </sheetData>
  <sheetProtection password="FA9C" sheet="1" objects="1" scenarios="1" formatColumns="0" formatRows="0"/>
  <dataConsolidate/>
  <mergeCells count="65">
    <mergeCell ref="AG17:AH17"/>
    <mergeCell ref="AF24:AF25"/>
    <mergeCell ref="AG24:AG25"/>
    <mergeCell ref="AH24:AH25"/>
    <mergeCell ref="AI24:AI25"/>
    <mergeCell ref="AC11:AH11"/>
    <mergeCell ref="V12:AB12"/>
    <mergeCell ref="V14:AA14"/>
    <mergeCell ref="AB14:AB16"/>
    <mergeCell ref="V15:V16"/>
    <mergeCell ref="W15:X15"/>
    <mergeCell ref="Y15:AA15"/>
    <mergeCell ref="Z16:AA16"/>
    <mergeCell ref="V11:AA11"/>
    <mergeCell ref="AC12:AI12"/>
    <mergeCell ref="AC14:AH14"/>
    <mergeCell ref="AI14:AI16"/>
    <mergeCell ref="AC15:AC16"/>
    <mergeCell ref="AD15:AE15"/>
    <mergeCell ref="AF15:AH15"/>
    <mergeCell ref="AG16:AH16"/>
    <mergeCell ref="AK24:AK26"/>
    <mergeCell ref="R15:T15"/>
    <mergeCell ref="O14:T14"/>
    <mergeCell ref="M30:AK30"/>
    <mergeCell ref="U14:U16"/>
    <mergeCell ref="AJ14:AJ16"/>
    <mergeCell ref="AK13:AK16"/>
    <mergeCell ref="L13:AJ13"/>
    <mergeCell ref="L14:L16"/>
    <mergeCell ref="M14:M16"/>
    <mergeCell ref="S17:T17"/>
    <mergeCell ref="T24:T25"/>
    <mergeCell ref="Z17:AA17"/>
    <mergeCell ref="Y24:Y25"/>
    <mergeCell ref="Z24:Z25"/>
    <mergeCell ref="AA24:AA25"/>
    <mergeCell ref="L5:T5"/>
    <mergeCell ref="O7:T7"/>
    <mergeCell ref="O8:T8"/>
    <mergeCell ref="L11:M11"/>
    <mergeCell ref="O11:T11"/>
    <mergeCell ref="O9:T9"/>
    <mergeCell ref="O10:T10"/>
    <mergeCell ref="O12:U12"/>
    <mergeCell ref="O15:O16"/>
    <mergeCell ref="P15:Q15"/>
    <mergeCell ref="S16:T16"/>
    <mergeCell ref="I21:I28"/>
    <mergeCell ref="A18:A28"/>
    <mergeCell ref="O18:AJ18"/>
    <mergeCell ref="B19:B28"/>
    <mergeCell ref="O19:AJ19"/>
    <mergeCell ref="C20:C28"/>
    <mergeCell ref="U24:U25"/>
    <mergeCell ref="O20:AJ20"/>
    <mergeCell ref="D21:D28"/>
    <mergeCell ref="O21:AJ21"/>
    <mergeCell ref="E22:E27"/>
    <mergeCell ref="F23:F26"/>
    <mergeCell ref="J23:J26"/>
    <mergeCell ref="O23:AJ23"/>
    <mergeCell ref="R24:R25"/>
    <mergeCell ref="S24:S25"/>
    <mergeCell ref="AB24:AB25"/>
  </mergeCells>
  <dataValidations count="10">
    <dataValidation allowBlank="1" sqref="JV27:KG28 TR27:UC28 ADN27:ADY28 ANJ27:ANU28 AXF27:AXQ28 BHB27:BHM28 BQX27:BRI28 CAT27:CBE28 CKP27:CLA28 CUL27:CUW28 DEH27:DES28 DOD27:DOO28 DXZ27:DYK28 EHV27:EIG28 ERR27:ESC28 FBN27:FBY28 FLJ27:FLU28 FVF27:FVQ28 GFB27:GFM28 GOX27:GPI28 GYT27:GZE28 HIP27:HJA28 HSL27:HSW28 ICH27:ICS28 IMD27:IMO28 IVZ27:IWK28 JFV27:JGG28 JPR27:JQC28 JZN27:JZY28 KJJ27:KJU28 KTF27:KTQ28 LDB27:LDM28 LMX27:LNI28 LWT27:LXE28 MGP27:MHA28 MQL27:MQW28 NAH27:NAS28 NKD27:NKO28 NTZ27:NUK28 ODV27:OEG28 ONR27:OOC28 OXN27:OXY28 PHJ27:PHU28 PRF27:PRQ28 QBB27:QBM28 QKX27:QLI28 QUT27:QVE28 REP27:RFA28 ROL27:ROW28 RYH27:RYS28 SID27:SIO28 SRZ27:SSK28 TBV27:TCG28 TLR27:TMC28 TVN27:TVY28 UFJ27:UFU28 UPF27:UPQ28 UZB27:UZM28 VIX27:VJI28 VST27:VTE28 WCP27:WDA28 WML27:WMW28 WWH27:WWS28 JV65559:KG65560 TR65559:UC65560 ADN65559:ADY65560 ANJ65559:ANU65560 AXF65559:AXQ65560 BHB65559:BHM65560 BQX65559:BRI65560 CAT65559:CBE65560 CKP65559:CLA65560 CUL65559:CUW65560 DEH65559:DES65560 DOD65559:DOO65560 DXZ65559:DYK65560 EHV65559:EIG65560 ERR65559:ESC65560 FBN65559:FBY65560 FLJ65559:FLU65560 FVF65559:FVQ65560 GFB65559:GFM65560 GOX65559:GPI65560 GYT65559:GZE65560 HIP65559:HJA65560 HSL65559:HSW65560 ICH65559:ICS65560 IMD65559:IMO65560 IVZ65559:IWK65560 JFV65559:JGG65560 JPR65559:JQC65560 JZN65559:JZY65560 KJJ65559:KJU65560 KTF65559:KTQ65560 LDB65559:LDM65560 LMX65559:LNI65560 LWT65559:LXE65560 MGP65559:MHA65560 MQL65559:MQW65560 NAH65559:NAS65560 NKD65559:NKO65560 NTZ65559:NUK65560 ODV65559:OEG65560 ONR65559:OOC65560 OXN65559:OXY65560 PHJ65559:PHU65560 PRF65559:PRQ65560 QBB65559:QBM65560 QKX65559:QLI65560 QUT65559:QVE65560 REP65559:RFA65560 ROL65559:ROW65560 RYH65559:RYS65560 SID65559:SIO65560 SRZ65559:SSK65560 TBV65559:TCG65560 TLR65559:TMC65560 TVN65559:TVY65560 UFJ65559:UFU65560 UPF65559:UPQ65560 UZB65559:UZM65560 VIX65559:VJI65560 VST65559:VTE65560 WCP65559:WDA65560 WML65559:WMW65560 WWH65559:WWS65560 JV131095:KG131096 TR131095:UC131096 ADN131095:ADY131096 ANJ131095:ANU131096 AXF131095:AXQ131096 BHB131095:BHM131096 BQX131095:BRI131096 CAT131095:CBE131096 CKP131095:CLA131096 CUL131095:CUW131096 DEH131095:DES131096 DOD131095:DOO131096 DXZ131095:DYK131096 EHV131095:EIG131096 ERR131095:ESC131096 FBN131095:FBY131096 FLJ131095:FLU131096 FVF131095:FVQ131096 GFB131095:GFM131096 GOX131095:GPI131096 GYT131095:GZE131096 HIP131095:HJA131096 HSL131095:HSW131096 ICH131095:ICS131096 IMD131095:IMO131096 IVZ131095:IWK131096 JFV131095:JGG131096 JPR131095:JQC131096 JZN131095:JZY131096 KJJ131095:KJU131096 KTF131095:KTQ131096 LDB131095:LDM131096 LMX131095:LNI131096 LWT131095:LXE131096 MGP131095:MHA131096 MQL131095:MQW131096 NAH131095:NAS131096 NKD131095:NKO131096 NTZ131095:NUK131096 ODV131095:OEG131096 ONR131095:OOC131096 OXN131095:OXY131096 PHJ131095:PHU131096 PRF131095:PRQ131096 QBB131095:QBM131096 QKX131095:QLI131096 QUT131095:QVE131096 REP131095:RFA131096 ROL131095:ROW131096 RYH131095:RYS131096 SID131095:SIO131096 SRZ131095:SSK131096 TBV131095:TCG131096 TLR131095:TMC131096 TVN131095:TVY131096 UFJ131095:UFU131096 UPF131095:UPQ131096 UZB131095:UZM131096 VIX131095:VJI131096 VST131095:VTE131096 WCP131095:WDA131096 WML131095:WMW131096 WWH131095:WWS131096 JV196631:KG196632 TR196631:UC196632 ADN196631:ADY196632 ANJ196631:ANU196632 AXF196631:AXQ196632 BHB196631:BHM196632 BQX196631:BRI196632 CAT196631:CBE196632 CKP196631:CLA196632 CUL196631:CUW196632 DEH196631:DES196632 DOD196631:DOO196632 DXZ196631:DYK196632 EHV196631:EIG196632 ERR196631:ESC196632 FBN196631:FBY196632 FLJ196631:FLU196632 FVF196631:FVQ196632 GFB196631:GFM196632 GOX196631:GPI196632 GYT196631:GZE196632 HIP196631:HJA196632 HSL196631:HSW196632 ICH196631:ICS196632 IMD196631:IMO196632 IVZ196631:IWK196632 JFV196631:JGG196632 JPR196631:JQC196632 JZN196631:JZY196632 KJJ196631:KJU196632 KTF196631:KTQ196632 LDB196631:LDM196632 LMX196631:LNI196632 LWT196631:LXE196632 MGP196631:MHA196632 MQL196631:MQW196632 NAH196631:NAS196632 NKD196631:NKO196632 NTZ196631:NUK196632 ODV196631:OEG196632 ONR196631:OOC196632 OXN196631:OXY196632 PHJ196631:PHU196632 PRF196631:PRQ196632 QBB196631:QBM196632 QKX196631:QLI196632 QUT196631:QVE196632 REP196631:RFA196632 ROL196631:ROW196632 RYH196631:RYS196632 SID196631:SIO196632 SRZ196631:SSK196632 TBV196631:TCG196632 TLR196631:TMC196632 TVN196631:TVY196632 UFJ196631:UFU196632 UPF196631:UPQ196632 UZB196631:UZM196632 VIX196631:VJI196632 VST196631:VTE196632 WCP196631:WDA196632 WML196631:WMW196632 WWH196631:WWS196632 JV262167:KG262168 TR262167:UC262168 ADN262167:ADY262168 ANJ262167:ANU262168 AXF262167:AXQ262168 BHB262167:BHM262168 BQX262167:BRI262168 CAT262167:CBE262168 CKP262167:CLA262168 CUL262167:CUW262168 DEH262167:DES262168 DOD262167:DOO262168 DXZ262167:DYK262168 EHV262167:EIG262168 ERR262167:ESC262168 FBN262167:FBY262168 FLJ262167:FLU262168 FVF262167:FVQ262168 GFB262167:GFM262168 GOX262167:GPI262168 GYT262167:GZE262168 HIP262167:HJA262168 HSL262167:HSW262168 ICH262167:ICS262168 IMD262167:IMO262168 IVZ262167:IWK262168 JFV262167:JGG262168 JPR262167:JQC262168 JZN262167:JZY262168 KJJ262167:KJU262168 KTF262167:KTQ262168 LDB262167:LDM262168 LMX262167:LNI262168 LWT262167:LXE262168 MGP262167:MHA262168 MQL262167:MQW262168 NAH262167:NAS262168 NKD262167:NKO262168 NTZ262167:NUK262168 ODV262167:OEG262168 ONR262167:OOC262168 OXN262167:OXY262168 PHJ262167:PHU262168 PRF262167:PRQ262168 QBB262167:QBM262168 QKX262167:QLI262168 QUT262167:QVE262168 REP262167:RFA262168 ROL262167:ROW262168 RYH262167:RYS262168 SID262167:SIO262168 SRZ262167:SSK262168 TBV262167:TCG262168 TLR262167:TMC262168 TVN262167:TVY262168 UFJ262167:UFU262168 UPF262167:UPQ262168 UZB262167:UZM262168 VIX262167:VJI262168 VST262167:VTE262168 WCP262167:WDA262168 WML262167:WMW262168 WWH262167:WWS262168 JV327703:KG327704 TR327703:UC327704 ADN327703:ADY327704 ANJ327703:ANU327704 AXF327703:AXQ327704 BHB327703:BHM327704 BQX327703:BRI327704 CAT327703:CBE327704 CKP327703:CLA327704 CUL327703:CUW327704 DEH327703:DES327704 DOD327703:DOO327704 DXZ327703:DYK327704 EHV327703:EIG327704 ERR327703:ESC327704 FBN327703:FBY327704 FLJ327703:FLU327704 FVF327703:FVQ327704 GFB327703:GFM327704 GOX327703:GPI327704 GYT327703:GZE327704 HIP327703:HJA327704 HSL327703:HSW327704 ICH327703:ICS327704 IMD327703:IMO327704 IVZ327703:IWK327704 JFV327703:JGG327704 JPR327703:JQC327704 JZN327703:JZY327704 KJJ327703:KJU327704 KTF327703:KTQ327704 LDB327703:LDM327704 LMX327703:LNI327704 LWT327703:LXE327704 MGP327703:MHA327704 MQL327703:MQW327704 NAH327703:NAS327704 NKD327703:NKO327704 NTZ327703:NUK327704 ODV327703:OEG327704 ONR327703:OOC327704 OXN327703:OXY327704 PHJ327703:PHU327704 PRF327703:PRQ327704 QBB327703:QBM327704 QKX327703:QLI327704 QUT327703:QVE327704 REP327703:RFA327704 ROL327703:ROW327704 RYH327703:RYS327704 SID327703:SIO327704 SRZ327703:SSK327704 TBV327703:TCG327704 TLR327703:TMC327704 TVN327703:TVY327704 UFJ327703:UFU327704 UPF327703:UPQ327704 UZB327703:UZM327704 VIX327703:VJI327704 VST327703:VTE327704 WCP327703:WDA327704 WML327703:WMW327704 WWH327703:WWS327704 JV393239:KG393240 TR393239:UC393240 ADN393239:ADY393240 ANJ393239:ANU393240 AXF393239:AXQ393240 BHB393239:BHM393240 BQX393239:BRI393240 CAT393239:CBE393240 CKP393239:CLA393240 CUL393239:CUW393240 DEH393239:DES393240 DOD393239:DOO393240 DXZ393239:DYK393240 EHV393239:EIG393240 ERR393239:ESC393240 FBN393239:FBY393240 FLJ393239:FLU393240 FVF393239:FVQ393240 GFB393239:GFM393240 GOX393239:GPI393240 GYT393239:GZE393240 HIP393239:HJA393240 HSL393239:HSW393240 ICH393239:ICS393240 IMD393239:IMO393240 IVZ393239:IWK393240 JFV393239:JGG393240 JPR393239:JQC393240 JZN393239:JZY393240 KJJ393239:KJU393240 KTF393239:KTQ393240 LDB393239:LDM393240 LMX393239:LNI393240 LWT393239:LXE393240 MGP393239:MHA393240 MQL393239:MQW393240 NAH393239:NAS393240 NKD393239:NKO393240 NTZ393239:NUK393240 ODV393239:OEG393240 ONR393239:OOC393240 OXN393239:OXY393240 PHJ393239:PHU393240 PRF393239:PRQ393240 QBB393239:QBM393240 QKX393239:QLI393240 QUT393239:QVE393240 REP393239:RFA393240 ROL393239:ROW393240 RYH393239:RYS393240 SID393239:SIO393240 SRZ393239:SSK393240 TBV393239:TCG393240 TLR393239:TMC393240 TVN393239:TVY393240 UFJ393239:UFU393240 UPF393239:UPQ393240 UZB393239:UZM393240 VIX393239:VJI393240 VST393239:VTE393240 WCP393239:WDA393240 WML393239:WMW393240 WWH393239:WWS393240 JV458775:KG458776 TR458775:UC458776 ADN458775:ADY458776 ANJ458775:ANU458776 AXF458775:AXQ458776 BHB458775:BHM458776 BQX458775:BRI458776 CAT458775:CBE458776 CKP458775:CLA458776 CUL458775:CUW458776 DEH458775:DES458776 DOD458775:DOO458776 DXZ458775:DYK458776 EHV458775:EIG458776 ERR458775:ESC458776 FBN458775:FBY458776 FLJ458775:FLU458776 FVF458775:FVQ458776 GFB458775:GFM458776 GOX458775:GPI458776 GYT458775:GZE458776 HIP458775:HJA458776 HSL458775:HSW458776 ICH458775:ICS458776 IMD458775:IMO458776 IVZ458775:IWK458776 JFV458775:JGG458776 JPR458775:JQC458776 JZN458775:JZY458776 KJJ458775:KJU458776 KTF458775:KTQ458776 LDB458775:LDM458776 LMX458775:LNI458776 LWT458775:LXE458776 MGP458775:MHA458776 MQL458775:MQW458776 NAH458775:NAS458776 NKD458775:NKO458776 NTZ458775:NUK458776 ODV458775:OEG458776 ONR458775:OOC458776 OXN458775:OXY458776 PHJ458775:PHU458776 PRF458775:PRQ458776 QBB458775:QBM458776 QKX458775:QLI458776 QUT458775:QVE458776 REP458775:RFA458776 ROL458775:ROW458776 RYH458775:RYS458776 SID458775:SIO458776 SRZ458775:SSK458776 TBV458775:TCG458776 TLR458775:TMC458776 TVN458775:TVY458776 UFJ458775:UFU458776 UPF458775:UPQ458776 UZB458775:UZM458776 VIX458775:VJI458776 VST458775:VTE458776 WCP458775:WDA458776 WML458775:WMW458776 WWH458775:WWS458776 JV524311:KG524312 TR524311:UC524312 ADN524311:ADY524312 ANJ524311:ANU524312 AXF524311:AXQ524312 BHB524311:BHM524312 BQX524311:BRI524312 CAT524311:CBE524312 CKP524311:CLA524312 CUL524311:CUW524312 DEH524311:DES524312 DOD524311:DOO524312 DXZ524311:DYK524312 EHV524311:EIG524312 ERR524311:ESC524312 FBN524311:FBY524312 FLJ524311:FLU524312 FVF524311:FVQ524312 GFB524311:GFM524312 GOX524311:GPI524312 GYT524311:GZE524312 HIP524311:HJA524312 HSL524311:HSW524312 ICH524311:ICS524312 IMD524311:IMO524312 IVZ524311:IWK524312 JFV524311:JGG524312 JPR524311:JQC524312 JZN524311:JZY524312 KJJ524311:KJU524312 KTF524311:KTQ524312 LDB524311:LDM524312 LMX524311:LNI524312 LWT524311:LXE524312 MGP524311:MHA524312 MQL524311:MQW524312 NAH524311:NAS524312 NKD524311:NKO524312 NTZ524311:NUK524312 ODV524311:OEG524312 ONR524311:OOC524312 OXN524311:OXY524312 PHJ524311:PHU524312 PRF524311:PRQ524312 QBB524311:QBM524312 QKX524311:QLI524312 QUT524311:QVE524312 REP524311:RFA524312 ROL524311:ROW524312 RYH524311:RYS524312 SID524311:SIO524312 SRZ524311:SSK524312 TBV524311:TCG524312 TLR524311:TMC524312 TVN524311:TVY524312 UFJ524311:UFU524312 UPF524311:UPQ524312 UZB524311:UZM524312 VIX524311:VJI524312 VST524311:VTE524312 WCP524311:WDA524312 WML524311:WMW524312 WWH524311:WWS524312 JV589847:KG589848 TR589847:UC589848 ADN589847:ADY589848 ANJ589847:ANU589848 AXF589847:AXQ589848 BHB589847:BHM589848 BQX589847:BRI589848 CAT589847:CBE589848 CKP589847:CLA589848 CUL589847:CUW589848 DEH589847:DES589848 DOD589847:DOO589848 DXZ589847:DYK589848 EHV589847:EIG589848 ERR589847:ESC589848 FBN589847:FBY589848 FLJ589847:FLU589848 FVF589847:FVQ589848 GFB589847:GFM589848 GOX589847:GPI589848 GYT589847:GZE589848 HIP589847:HJA589848 HSL589847:HSW589848 ICH589847:ICS589848 IMD589847:IMO589848 IVZ589847:IWK589848 JFV589847:JGG589848 JPR589847:JQC589848 JZN589847:JZY589848 KJJ589847:KJU589848 KTF589847:KTQ589848 LDB589847:LDM589848 LMX589847:LNI589848 LWT589847:LXE589848 MGP589847:MHA589848 MQL589847:MQW589848 NAH589847:NAS589848 NKD589847:NKO589848 NTZ589847:NUK589848 ODV589847:OEG589848 ONR589847:OOC589848 OXN589847:OXY589848 PHJ589847:PHU589848 PRF589847:PRQ589848 QBB589847:QBM589848 QKX589847:QLI589848 QUT589847:QVE589848 REP589847:RFA589848 ROL589847:ROW589848 RYH589847:RYS589848 SID589847:SIO589848 SRZ589847:SSK589848 TBV589847:TCG589848 TLR589847:TMC589848 TVN589847:TVY589848 UFJ589847:UFU589848 UPF589847:UPQ589848 UZB589847:UZM589848 VIX589847:VJI589848 VST589847:VTE589848 WCP589847:WDA589848 WML589847:WMW589848 WWH589847:WWS589848 JV655383:KG655384 TR655383:UC655384 ADN655383:ADY655384 ANJ655383:ANU655384 AXF655383:AXQ655384 BHB655383:BHM655384 BQX655383:BRI655384 CAT655383:CBE655384 CKP655383:CLA655384 CUL655383:CUW655384 DEH655383:DES655384 DOD655383:DOO655384 DXZ655383:DYK655384 EHV655383:EIG655384 ERR655383:ESC655384 FBN655383:FBY655384 FLJ655383:FLU655384 FVF655383:FVQ655384 GFB655383:GFM655384 GOX655383:GPI655384 GYT655383:GZE655384 HIP655383:HJA655384 HSL655383:HSW655384 ICH655383:ICS655384 IMD655383:IMO655384 IVZ655383:IWK655384 JFV655383:JGG655384 JPR655383:JQC655384 JZN655383:JZY655384 KJJ655383:KJU655384 KTF655383:KTQ655384 LDB655383:LDM655384 LMX655383:LNI655384 LWT655383:LXE655384 MGP655383:MHA655384 MQL655383:MQW655384 NAH655383:NAS655384 NKD655383:NKO655384 NTZ655383:NUK655384 ODV655383:OEG655384 ONR655383:OOC655384 OXN655383:OXY655384 PHJ655383:PHU655384 PRF655383:PRQ655384 QBB655383:QBM655384 QKX655383:QLI655384 QUT655383:QVE655384 REP655383:RFA655384 ROL655383:ROW655384 RYH655383:RYS655384 SID655383:SIO655384 SRZ655383:SSK655384 TBV655383:TCG655384 TLR655383:TMC655384 TVN655383:TVY655384 UFJ655383:UFU655384 UPF655383:UPQ655384 UZB655383:UZM655384 VIX655383:VJI655384 VST655383:VTE655384 WCP655383:WDA655384 WML655383:WMW655384 WWH655383:WWS655384 JV720919:KG720920 TR720919:UC720920 ADN720919:ADY720920 ANJ720919:ANU720920 AXF720919:AXQ720920 BHB720919:BHM720920 BQX720919:BRI720920 CAT720919:CBE720920 CKP720919:CLA720920 CUL720919:CUW720920 DEH720919:DES720920 DOD720919:DOO720920 DXZ720919:DYK720920 EHV720919:EIG720920 ERR720919:ESC720920 FBN720919:FBY720920 FLJ720919:FLU720920 FVF720919:FVQ720920 GFB720919:GFM720920 GOX720919:GPI720920 GYT720919:GZE720920 HIP720919:HJA720920 HSL720919:HSW720920 ICH720919:ICS720920 IMD720919:IMO720920 IVZ720919:IWK720920 JFV720919:JGG720920 JPR720919:JQC720920 JZN720919:JZY720920 KJJ720919:KJU720920 KTF720919:KTQ720920 LDB720919:LDM720920 LMX720919:LNI720920 LWT720919:LXE720920 MGP720919:MHA720920 MQL720919:MQW720920 NAH720919:NAS720920 NKD720919:NKO720920 NTZ720919:NUK720920 ODV720919:OEG720920 ONR720919:OOC720920 OXN720919:OXY720920 PHJ720919:PHU720920 PRF720919:PRQ720920 QBB720919:QBM720920 QKX720919:QLI720920 QUT720919:QVE720920 REP720919:RFA720920 ROL720919:ROW720920 RYH720919:RYS720920 SID720919:SIO720920 SRZ720919:SSK720920 TBV720919:TCG720920 TLR720919:TMC720920 TVN720919:TVY720920 UFJ720919:UFU720920 UPF720919:UPQ720920 UZB720919:UZM720920 VIX720919:VJI720920 VST720919:VTE720920 WCP720919:WDA720920 WML720919:WMW720920 WWH720919:WWS720920 JV786455:KG786456 TR786455:UC786456 ADN786455:ADY786456 ANJ786455:ANU786456 AXF786455:AXQ786456 BHB786455:BHM786456 BQX786455:BRI786456 CAT786455:CBE786456 CKP786455:CLA786456 CUL786455:CUW786456 DEH786455:DES786456 DOD786455:DOO786456 DXZ786455:DYK786456 EHV786455:EIG786456 ERR786455:ESC786456 FBN786455:FBY786456 FLJ786455:FLU786456 FVF786455:FVQ786456 GFB786455:GFM786456 GOX786455:GPI786456 GYT786455:GZE786456 HIP786455:HJA786456 HSL786455:HSW786456 ICH786455:ICS786456 IMD786455:IMO786456 IVZ786455:IWK786456 JFV786455:JGG786456 JPR786455:JQC786456 JZN786455:JZY786456 KJJ786455:KJU786456 KTF786455:KTQ786456 LDB786455:LDM786456 LMX786455:LNI786456 LWT786455:LXE786456 MGP786455:MHA786456 MQL786455:MQW786456 NAH786455:NAS786456 NKD786455:NKO786456 NTZ786455:NUK786456 ODV786455:OEG786456 ONR786455:OOC786456 OXN786455:OXY786456 PHJ786455:PHU786456 PRF786455:PRQ786456 QBB786455:QBM786456 QKX786455:QLI786456 QUT786455:QVE786456 REP786455:RFA786456 ROL786455:ROW786456 RYH786455:RYS786456 SID786455:SIO786456 SRZ786455:SSK786456 TBV786455:TCG786456 TLR786455:TMC786456 TVN786455:TVY786456 UFJ786455:UFU786456 UPF786455:UPQ786456 UZB786455:UZM786456 VIX786455:VJI786456 VST786455:VTE786456 WCP786455:WDA786456 WML786455:WMW786456 WWH786455:WWS786456 JV851991:KG851992 TR851991:UC851992 ADN851991:ADY851992 ANJ851991:ANU851992 AXF851991:AXQ851992 BHB851991:BHM851992 BQX851991:BRI851992 CAT851991:CBE851992 CKP851991:CLA851992 CUL851991:CUW851992 DEH851991:DES851992 DOD851991:DOO851992 DXZ851991:DYK851992 EHV851991:EIG851992 ERR851991:ESC851992 FBN851991:FBY851992 FLJ851991:FLU851992 FVF851991:FVQ851992 GFB851991:GFM851992 GOX851991:GPI851992 GYT851991:GZE851992 HIP851991:HJA851992 HSL851991:HSW851992 ICH851991:ICS851992 IMD851991:IMO851992 IVZ851991:IWK851992 JFV851991:JGG851992 JPR851991:JQC851992 JZN851991:JZY851992 KJJ851991:KJU851992 KTF851991:KTQ851992 LDB851991:LDM851992 LMX851991:LNI851992 LWT851991:LXE851992 MGP851991:MHA851992 MQL851991:MQW851992 NAH851991:NAS851992 NKD851991:NKO851992 NTZ851991:NUK851992 ODV851991:OEG851992 ONR851991:OOC851992 OXN851991:OXY851992 PHJ851991:PHU851992 PRF851991:PRQ851992 QBB851991:QBM851992 QKX851991:QLI851992 QUT851991:QVE851992 REP851991:RFA851992 ROL851991:ROW851992 RYH851991:RYS851992 SID851991:SIO851992 SRZ851991:SSK851992 TBV851991:TCG851992 TLR851991:TMC851992 TVN851991:TVY851992 UFJ851991:UFU851992 UPF851991:UPQ851992 UZB851991:UZM851992 VIX851991:VJI851992 VST851991:VTE851992 WCP851991:WDA851992 WML851991:WMW851992 WWH851991:WWS851992 JV917527:KG917528 TR917527:UC917528 ADN917527:ADY917528 ANJ917527:ANU917528 AXF917527:AXQ917528 BHB917527:BHM917528 BQX917527:BRI917528 CAT917527:CBE917528 CKP917527:CLA917528 CUL917527:CUW917528 DEH917527:DES917528 DOD917527:DOO917528 DXZ917527:DYK917528 EHV917527:EIG917528 ERR917527:ESC917528 FBN917527:FBY917528 FLJ917527:FLU917528 FVF917527:FVQ917528 GFB917527:GFM917528 GOX917527:GPI917528 GYT917527:GZE917528 HIP917527:HJA917528 HSL917527:HSW917528 ICH917527:ICS917528 IMD917527:IMO917528 IVZ917527:IWK917528 JFV917527:JGG917528 JPR917527:JQC917528 JZN917527:JZY917528 KJJ917527:KJU917528 KTF917527:KTQ917528 LDB917527:LDM917528 LMX917527:LNI917528 LWT917527:LXE917528 MGP917527:MHA917528 MQL917527:MQW917528 NAH917527:NAS917528 NKD917527:NKO917528 NTZ917527:NUK917528 ODV917527:OEG917528 ONR917527:OOC917528 OXN917527:OXY917528 PHJ917527:PHU917528 PRF917527:PRQ917528 QBB917527:QBM917528 QKX917527:QLI917528 QUT917527:QVE917528 REP917527:RFA917528 ROL917527:ROW917528 RYH917527:RYS917528 SID917527:SIO917528 SRZ917527:SSK917528 TBV917527:TCG917528 TLR917527:TMC917528 TVN917527:TVY917528 UFJ917527:UFU917528 UPF917527:UPQ917528 UZB917527:UZM917528 VIX917527:VJI917528 VST917527:VTE917528 WCP917527:WDA917528 WML917527:WMW917528 WWH917527:WWS917528 WWH983063:WWS983064 JV983063:KG983064 TR983063:UC983064 ADN983063:ADY983064 ANJ983063:ANU983064 AXF983063:AXQ983064 BHB983063:BHM983064 BQX983063:BRI983064 CAT983063:CBE983064 CKP983063:CLA983064 CUL983063:CUW983064 DEH983063:DES983064 DOD983063:DOO983064 DXZ983063:DYK983064 EHV983063:EIG983064 ERR983063:ESC983064 FBN983063:FBY983064 FLJ983063:FLU983064 FVF983063:FVQ983064 GFB983063:GFM983064 GOX983063:GPI983064 GYT983063:GZE983064 HIP983063:HJA983064 HSL983063:HSW983064 ICH983063:ICS983064 IMD983063:IMO983064 IVZ983063:IWK983064 JFV983063:JGG983064 JPR983063:JQC983064 JZN983063:JZY983064 KJJ983063:KJU983064 KTF983063:KTQ983064 LDB983063:LDM983064 LMX983063:LNI983064 LWT983063:LXE983064 MGP983063:MHA983064 MQL983063:MQW983064 NAH983063:NAS983064 NKD983063:NKO983064 NTZ983063:NUK983064 ODV983063:OEG983064 ONR983063:OOC983064 OXN983063:OXY983064 PHJ983063:PHU983064 PRF983063:PRQ983064 QBB983063:QBM983064 QKX983063:QLI983064 QUT983063:QVE983064 REP983063:RFA983064 ROL983063:ROW983064 RYH983063:RYS983064 SID983063:SIO983064 SRZ983063:SSK983064 TBV983063:TCG983064 TLR983063:TMC983064 TVN983063:TVY983064 UFJ983063:UFU983064 UPF983063:UPQ983064 UZB983063:UZM983064 VIX983063:VJI983064 VST983063:VTE983064 WCP983063:WDA983064 WML983063:WMW983064 AK27:AK28 L65559:AK65560 L131095:AK131096 L196631:AK196632 L262167:AK262168 L327703:AK327704 L393239:AK393240 L458775:AK458776 L524311:AK524312 L589847:AK589848 L655383:AK655384 L720919:AK720920 L786455:AK786456 L851991:AK851992 L917527:AK917528 L983063:AK983064"/>
    <dataValidation allowBlank="1" prompt="Для выбора выполните двойной щелчок левой клавиши мыши по соответствующей ячейке." sqref="JV65561:KG65564 TR65561:UC65564 ADN65561:ADY65564 ANJ65561:ANU65564 AXF65561:AXQ65564 BHB65561:BHM65564 BQX65561:BRI65564 CAT65561:CBE65564 CKP65561:CLA65564 CUL65561:CUW65564 DEH65561:DES65564 DOD65561:DOO65564 DXZ65561:DYK65564 EHV65561:EIG65564 ERR65561:ESC65564 FBN65561:FBY65564 FLJ65561:FLU65564 FVF65561:FVQ65564 GFB65561:GFM65564 GOX65561:GPI65564 GYT65561:GZE65564 HIP65561:HJA65564 HSL65561:HSW65564 ICH65561:ICS65564 IMD65561:IMO65564 IVZ65561:IWK65564 JFV65561:JGG65564 JPR65561:JQC65564 JZN65561:JZY65564 KJJ65561:KJU65564 KTF65561:KTQ65564 LDB65561:LDM65564 LMX65561:LNI65564 LWT65561:LXE65564 MGP65561:MHA65564 MQL65561:MQW65564 NAH65561:NAS65564 NKD65561:NKO65564 NTZ65561:NUK65564 ODV65561:OEG65564 ONR65561:OOC65564 OXN65561:OXY65564 PHJ65561:PHU65564 PRF65561:PRQ65564 QBB65561:QBM65564 QKX65561:QLI65564 QUT65561:QVE65564 REP65561:RFA65564 ROL65561:ROW65564 RYH65561:RYS65564 SID65561:SIO65564 SRZ65561:SSK65564 TBV65561:TCG65564 TLR65561:TMC65564 TVN65561:TVY65564 UFJ65561:UFU65564 UPF65561:UPQ65564 UZB65561:UZM65564 VIX65561:VJI65564 VST65561:VTE65564 WCP65561:WDA65564 WML65561:WMW65564 WWH65561:WWS65564 JV131097:KG131100 TR131097:UC131100 ADN131097:ADY131100 ANJ131097:ANU131100 AXF131097:AXQ131100 BHB131097:BHM131100 BQX131097:BRI131100 CAT131097:CBE131100 CKP131097:CLA131100 CUL131097:CUW131100 DEH131097:DES131100 DOD131097:DOO131100 DXZ131097:DYK131100 EHV131097:EIG131100 ERR131097:ESC131100 FBN131097:FBY131100 FLJ131097:FLU131100 FVF131097:FVQ131100 GFB131097:GFM131100 GOX131097:GPI131100 GYT131097:GZE131100 HIP131097:HJA131100 HSL131097:HSW131100 ICH131097:ICS131100 IMD131097:IMO131100 IVZ131097:IWK131100 JFV131097:JGG131100 JPR131097:JQC131100 JZN131097:JZY131100 KJJ131097:KJU131100 KTF131097:KTQ131100 LDB131097:LDM131100 LMX131097:LNI131100 LWT131097:LXE131100 MGP131097:MHA131100 MQL131097:MQW131100 NAH131097:NAS131100 NKD131097:NKO131100 NTZ131097:NUK131100 ODV131097:OEG131100 ONR131097:OOC131100 OXN131097:OXY131100 PHJ131097:PHU131100 PRF131097:PRQ131100 QBB131097:QBM131100 QKX131097:QLI131100 QUT131097:QVE131100 REP131097:RFA131100 ROL131097:ROW131100 RYH131097:RYS131100 SID131097:SIO131100 SRZ131097:SSK131100 TBV131097:TCG131100 TLR131097:TMC131100 TVN131097:TVY131100 UFJ131097:UFU131100 UPF131097:UPQ131100 UZB131097:UZM131100 VIX131097:VJI131100 VST131097:VTE131100 WCP131097:WDA131100 WML131097:WMW131100 WWH131097:WWS131100 JV196633:KG196636 TR196633:UC196636 ADN196633:ADY196636 ANJ196633:ANU196636 AXF196633:AXQ196636 BHB196633:BHM196636 BQX196633:BRI196636 CAT196633:CBE196636 CKP196633:CLA196636 CUL196633:CUW196636 DEH196633:DES196636 DOD196633:DOO196636 DXZ196633:DYK196636 EHV196633:EIG196636 ERR196633:ESC196636 FBN196633:FBY196636 FLJ196633:FLU196636 FVF196633:FVQ196636 GFB196633:GFM196636 GOX196633:GPI196636 GYT196633:GZE196636 HIP196633:HJA196636 HSL196633:HSW196636 ICH196633:ICS196636 IMD196633:IMO196636 IVZ196633:IWK196636 JFV196633:JGG196636 JPR196633:JQC196636 JZN196633:JZY196636 KJJ196633:KJU196636 KTF196633:KTQ196636 LDB196633:LDM196636 LMX196633:LNI196636 LWT196633:LXE196636 MGP196633:MHA196636 MQL196633:MQW196636 NAH196633:NAS196636 NKD196633:NKO196636 NTZ196633:NUK196636 ODV196633:OEG196636 ONR196633:OOC196636 OXN196633:OXY196636 PHJ196633:PHU196636 PRF196633:PRQ196636 QBB196633:QBM196636 QKX196633:QLI196636 QUT196633:QVE196636 REP196633:RFA196636 ROL196633:ROW196636 RYH196633:RYS196636 SID196633:SIO196636 SRZ196633:SSK196636 TBV196633:TCG196636 TLR196633:TMC196636 TVN196633:TVY196636 UFJ196633:UFU196636 UPF196633:UPQ196636 UZB196633:UZM196636 VIX196633:VJI196636 VST196633:VTE196636 WCP196633:WDA196636 WML196633:WMW196636 WWH196633:WWS196636 JV262169:KG262172 TR262169:UC262172 ADN262169:ADY262172 ANJ262169:ANU262172 AXF262169:AXQ262172 BHB262169:BHM262172 BQX262169:BRI262172 CAT262169:CBE262172 CKP262169:CLA262172 CUL262169:CUW262172 DEH262169:DES262172 DOD262169:DOO262172 DXZ262169:DYK262172 EHV262169:EIG262172 ERR262169:ESC262172 FBN262169:FBY262172 FLJ262169:FLU262172 FVF262169:FVQ262172 GFB262169:GFM262172 GOX262169:GPI262172 GYT262169:GZE262172 HIP262169:HJA262172 HSL262169:HSW262172 ICH262169:ICS262172 IMD262169:IMO262172 IVZ262169:IWK262172 JFV262169:JGG262172 JPR262169:JQC262172 JZN262169:JZY262172 KJJ262169:KJU262172 KTF262169:KTQ262172 LDB262169:LDM262172 LMX262169:LNI262172 LWT262169:LXE262172 MGP262169:MHA262172 MQL262169:MQW262172 NAH262169:NAS262172 NKD262169:NKO262172 NTZ262169:NUK262172 ODV262169:OEG262172 ONR262169:OOC262172 OXN262169:OXY262172 PHJ262169:PHU262172 PRF262169:PRQ262172 QBB262169:QBM262172 QKX262169:QLI262172 QUT262169:QVE262172 REP262169:RFA262172 ROL262169:ROW262172 RYH262169:RYS262172 SID262169:SIO262172 SRZ262169:SSK262172 TBV262169:TCG262172 TLR262169:TMC262172 TVN262169:TVY262172 UFJ262169:UFU262172 UPF262169:UPQ262172 UZB262169:UZM262172 VIX262169:VJI262172 VST262169:VTE262172 WCP262169:WDA262172 WML262169:WMW262172 WWH262169:WWS262172 JV327705:KG327708 TR327705:UC327708 ADN327705:ADY327708 ANJ327705:ANU327708 AXF327705:AXQ327708 BHB327705:BHM327708 BQX327705:BRI327708 CAT327705:CBE327708 CKP327705:CLA327708 CUL327705:CUW327708 DEH327705:DES327708 DOD327705:DOO327708 DXZ327705:DYK327708 EHV327705:EIG327708 ERR327705:ESC327708 FBN327705:FBY327708 FLJ327705:FLU327708 FVF327705:FVQ327708 GFB327705:GFM327708 GOX327705:GPI327708 GYT327705:GZE327708 HIP327705:HJA327708 HSL327705:HSW327708 ICH327705:ICS327708 IMD327705:IMO327708 IVZ327705:IWK327708 JFV327705:JGG327708 JPR327705:JQC327708 JZN327705:JZY327708 KJJ327705:KJU327708 KTF327705:KTQ327708 LDB327705:LDM327708 LMX327705:LNI327708 LWT327705:LXE327708 MGP327705:MHA327708 MQL327705:MQW327708 NAH327705:NAS327708 NKD327705:NKO327708 NTZ327705:NUK327708 ODV327705:OEG327708 ONR327705:OOC327708 OXN327705:OXY327708 PHJ327705:PHU327708 PRF327705:PRQ327708 QBB327705:QBM327708 QKX327705:QLI327708 QUT327705:QVE327708 REP327705:RFA327708 ROL327705:ROW327708 RYH327705:RYS327708 SID327705:SIO327708 SRZ327705:SSK327708 TBV327705:TCG327708 TLR327705:TMC327708 TVN327705:TVY327708 UFJ327705:UFU327708 UPF327705:UPQ327708 UZB327705:UZM327708 VIX327705:VJI327708 VST327705:VTE327708 WCP327705:WDA327708 WML327705:WMW327708 WWH327705:WWS327708 JV393241:KG393244 TR393241:UC393244 ADN393241:ADY393244 ANJ393241:ANU393244 AXF393241:AXQ393244 BHB393241:BHM393244 BQX393241:BRI393244 CAT393241:CBE393244 CKP393241:CLA393244 CUL393241:CUW393244 DEH393241:DES393244 DOD393241:DOO393244 DXZ393241:DYK393244 EHV393241:EIG393244 ERR393241:ESC393244 FBN393241:FBY393244 FLJ393241:FLU393244 FVF393241:FVQ393244 GFB393241:GFM393244 GOX393241:GPI393244 GYT393241:GZE393244 HIP393241:HJA393244 HSL393241:HSW393244 ICH393241:ICS393244 IMD393241:IMO393244 IVZ393241:IWK393244 JFV393241:JGG393244 JPR393241:JQC393244 JZN393241:JZY393244 KJJ393241:KJU393244 KTF393241:KTQ393244 LDB393241:LDM393244 LMX393241:LNI393244 LWT393241:LXE393244 MGP393241:MHA393244 MQL393241:MQW393244 NAH393241:NAS393244 NKD393241:NKO393244 NTZ393241:NUK393244 ODV393241:OEG393244 ONR393241:OOC393244 OXN393241:OXY393244 PHJ393241:PHU393244 PRF393241:PRQ393244 QBB393241:QBM393244 QKX393241:QLI393244 QUT393241:QVE393244 REP393241:RFA393244 ROL393241:ROW393244 RYH393241:RYS393244 SID393241:SIO393244 SRZ393241:SSK393244 TBV393241:TCG393244 TLR393241:TMC393244 TVN393241:TVY393244 UFJ393241:UFU393244 UPF393241:UPQ393244 UZB393241:UZM393244 VIX393241:VJI393244 VST393241:VTE393244 WCP393241:WDA393244 WML393241:WMW393244 WWH393241:WWS393244 JV458777:KG458780 TR458777:UC458780 ADN458777:ADY458780 ANJ458777:ANU458780 AXF458777:AXQ458780 BHB458777:BHM458780 BQX458777:BRI458780 CAT458777:CBE458780 CKP458777:CLA458780 CUL458777:CUW458780 DEH458777:DES458780 DOD458777:DOO458780 DXZ458777:DYK458780 EHV458777:EIG458780 ERR458777:ESC458780 FBN458777:FBY458780 FLJ458777:FLU458780 FVF458777:FVQ458780 GFB458777:GFM458780 GOX458777:GPI458780 GYT458777:GZE458780 HIP458777:HJA458780 HSL458777:HSW458780 ICH458777:ICS458780 IMD458777:IMO458780 IVZ458777:IWK458780 JFV458777:JGG458780 JPR458777:JQC458780 JZN458777:JZY458780 KJJ458777:KJU458780 KTF458777:KTQ458780 LDB458777:LDM458780 LMX458777:LNI458780 LWT458777:LXE458780 MGP458777:MHA458780 MQL458777:MQW458780 NAH458777:NAS458780 NKD458777:NKO458780 NTZ458777:NUK458780 ODV458777:OEG458780 ONR458777:OOC458780 OXN458777:OXY458780 PHJ458777:PHU458780 PRF458777:PRQ458780 QBB458777:QBM458780 QKX458777:QLI458780 QUT458777:QVE458780 REP458777:RFA458780 ROL458777:ROW458780 RYH458777:RYS458780 SID458777:SIO458780 SRZ458777:SSK458780 TBV458777:TCG458780 TLR458777:TMC458780 TVN458777:TVY458780 UFJ458777:UFU458780 UPF458777:UPQ458780 UZB458777:UZM458780 VIX458777:VJI458780 VST458777:VTE458780 WCP458777:WDA458780 WML458777:WMW458780 WWH458777:WWS458780 JV524313:KG524316 TR524313:UC524316 ADN524313:ADY524316 ANJ524313:ANU524316 AXF524313:AXQ524316 BHB524313:BHM524316 BQX524313:BRI524316 CAT524313:CBE524316 CKP524313:CLA524316 CUL524313:CUW524316 DEH524313:DES524316 DOD524313:DOO524316 DXZ524313:DYK524316 EHV524313:EIG524316 ERR524313:ESC524316 FBN524313:FBY524316 FLJ524313:FLU524316 FVF524313:FVQ524316 GFB524313:GFM524316 GOX524313:GPI524316 GYT524313:GZE524316 HIP524313:HJA524316 HSL524313:HSW524316 ICH524313:ICS524316 IMD524313:IMO524316 IVZ524313:IWK524316 JFV524313:JGG524316 JPR524313:JQC524316 JZN524313:JZY524316 KJJ524313:KJU524316 KTF524313:KTQ524316 LDB524313:LDM524316 LMX524313:LNI524316 LWT524313:LXE524316 MGP524313:MHA524316 MQL524313:MQW524316 NAH524313:NAS524316 NKD524313:NKO524316 NTZ524313:NUK524316 ODV524313:OEG524316 ONR524313:OOC524316 OXN524313:OXY524316 PHJ524313:PHU524316 PRF524313:PRQ524316 QBB524313:QBM524316 QKX524313:QLI524316 QUT524313:QVE524316 REP524313:RFA524316 ROL524313:ROW524316 RYH524313:RYS524316 SID524313:SIO524316 SRZ524313:SSK524316 TBV524313:TCG524316 TLR524313:TMC524316 TVN524313:TVY524316 UFJ524313:UFU524316 UPF524313:UPQ524316 UZB524313:UZM524316 VIX524313:VJI524316 VST524313:VTE524316 WCP524313:WDA524316 WML524313:WMW524316 WWH524313:WWS524316 JV589849:KG589852 TR589849:UC589852 ADN589849:ADY589852 ANJ589849:ANU589852 AXF589849:AXQ589852 BHB589849:BHM589852 BQX589849:BRI589852 CAT589849:CBE589852 CKP589849:CLA589852 CUL589849:CUW589852 DEH589849:DES589852 DOD589849:DOO589852 DXZ589849:DYK589852 EHV589849:EIG589852 ERR589849:ESC589852 FBN589849:FBY589852 FLJ589849:FLU589852 FVF589849:FVQ589852 GFB589849:GFM589852 GOX589849:GPI589852 GYT589849:GZE589852 HIP589849:HJA589852 HSL589849:HSW589852 ICH589849:ICS589852 IMD589849:IMO589852 IVZ589849:IWK589852 JFV589849:JGG589852 JPR589849:JQC589852 JZN589849:JZY589852 KJJ589849:KJU589852 KTF589849:KTQ589852 LDB589849:LDM589852 LMX589849:LNI589852 LWT589849:LXE589852 MGP589849:MHA589852 MQL589849:MQW589852 NAH589849:NAS589852 NKD589849:NKO589852 NTZ589849:NUK589852 ODV589849:OEG589852 ONR589849:OOC589852 OXN589849:OXY589852 PHJ589849:PHU589852 PRF589849:PRQ589852 QBB589849:QBM589852 QKX589849:QLI589852 QUT589849:QVE589852 REP589849:RFA589852 ROL589849:ROW589852 RYH589849:RYS589852 SID589849:SIO589852 SRZ589849:SSK589852 TBV589849:TCG589852 TLR589849:TMC589852 TVN589849:TVY589852 UFJ589849:UFU589852 UPF589849:UPQ589852 UZB589849:UZM589852 VIX589849:VJI589852 VST589849:VTE589852 WCP589849:WDA589852 WML589849:WMW589852 WWH589849:WWS589852 JV655385:KG655388 TR655385:UC655388 ADN655385:ADY655388 ANJ655385:ANU655388 AXF655385:AXQ655388 BHB655385:BHM655388 BQX655385:BRI655388 CAT655385:CBE655388 CKP655385:CLA655388 CUL655385:CUW655388 DEH655385:DES655388 DOD655385:DOO655388 DXZ655385:DYK655388 EHV655385:EIG655388 ERR655385:ESC655388 FBN655385:FBY655388 FLJ655385:FLU655388 FVF655385:FVQ655388 GFB655385:GFM655388 GOX655385:GPI655388 GYT655385:GZE655388 HIP655385:HJA655388 HSL655385:HSW655388 ICH655385:ICS655388 IMD655385:IMO655388 IVZ655385:IWK655388 JFV655385:JGG655388 JPR655385:JQC655388 JZN655385:JZY655388 KJJ655385:KJU655388 KTF655385:KTQ655388 LDB655385:LDM655388 LMX655385:LNI655388 LWT655385:LXE655388 MGP655385:MHA655388 MQL655385:MQW655388 NAH655385:NAS655388 NKD655385:NKO655388 NTZ655385:NUK655388 ODV655385:OEG655388 ONR655385:OOC655388 OXN655385:OXY655388 PHJ655385:PHU655388 PRF655385:PRQ655388 QBB655385:QBM655388 QKX655385:QLI655388 QUT655385:QVE655388 REP655385:RFA655388 ROL655385:ROW655388 RYH655385:RYS655388 SID655385:SIO655388 SRZ655385:SSK655388 TBV655385:TCG655388 TLR655385:TMC655388 TVN655385:TVY655388 UFJ655385:UFU655388 UPF655385:UPQ655388 UZB655385:UZM655388 VIX655385:VJI655388 VST655385:VTE655388 WCP655385:WDA655388 WML655385:WMW655388 WWH655385:WWS655388 JV720921:KG720924 TR720921:UC720924 ADN720921:ADY720924 ANJ720921:ANU720924 AXF720921:AXQ720924 BHB720921:BHM720924 BQX720921:BRI720924 CAT720921:CBE720924 CKP720921:CLA720924 CUL720921:CUW720924 DEH720921:DES720924 DOD720921:DOO720924 DXZ720921:DYK720924 EHV720921:EIG720924 ERR720921:ESC720924 FBN720921:FBY720924 FLJ720921:FLU720924 FVF720921:FVQ720924 GFB720921:GFM720924 GOX720921:GPI720924 GYT720921:GZE720924 HIP720921:HJA720924 HSL720921:HSW720924 ICH720921:ICS720924 IMD720921:IMO720924 IVZ720921:IWK720924 JFV720921:JGG720924 JPR720921:JQC720924 JZN720921:JZY720924 KJJ720921:KJU720924 KTF720921:KTQ720924 LDB720921:LDM720924 LMX720921:LNI720924 LWT720921:LXE720924 MGP720921:MHA720924 MQL720921:MQW720924 NAH720921:NAS720924 NKD720921:NKO720924 NTZ720921:NUK720924 ODV720921:OEG720924 ONR720921:OOC720924 OXN720921:OXY720924 PHJ720921:PHU720924 PRF720921:PRQ720924 QBB720921:QBM720924 QKX720921:QLI720924 QUT720921:QVE720924 REP720921:RFA720924 ROL720921:ROW720924 RYH720921:RYS720924 SID720921:SIO720924 SRZ720921:SSK720924 TBV720921:TCG720924 TLR720921:TMC720924 TVN720921:TVY720924 UFJ720921:UFU720924 UPF720921:UPQ720924 UZB720921:UZM720924 VIX720921:VJI720924 VST720921:VTE720924 WCP720921:WDA720924 WML720921:WMW720924 WWH720921:WWS720924 JV786457:KG786460 TR786457:UC786460 ADN786457:ADY786460 ANJ786457:ANU786460 AXF786457:AXQ786460 BHB786457:BHM786460 BQX786457:BRI786460 CAT786457:CBE786460 CKP786457:CLA786460 CUL786457:CUW786460 DEH786457:DES786460 DOD786457:DOO786460 DXZ786457:DYK786460 EHV786457:EIG786460 ERR786457:ESC786460 FBN786457:FBY786460 FLJ786457:FLU786460 FVF786457:FVQ786460 GFB786457:GFM786460 GOX786457:GPI786460 GYT786457:GZE786460 HIP786457:HJA786460 HSL786457:HSW786460 ICH786457:ICS786460 IMD786457:IMO786460 IVZ786457:IWK786460 JFV786457:JGG786460 JPR786457:JQC786460 JZN786457:JZY786460 KJJ786457:KJU786460 KTF786457:KTQ786460 LDB786457:LDM786460 LMX786457:LNI786460 LWT786457:LXE786460 MGP786457:MHA786460 MQL786457:MQW786460 NAH786457:NAS786460 NKD786457:NKO786460 NTZ786457:NUK786460 ODV786457:OEG786460 ONR786457:OOC786460 OXN786457:OXY786460 PHJ786457:PHU786460 PRF786457:PRQ786460 QBB786457:QBM786460 QKX786457:QLI786460 QUT786457:QVE786460 REP786457:RFA786460 ROL786457:ROW786460 RYH786457:RYS786460 SID786457:SIO786460 SRZ786457:SSK786460 TBV786457:TCG786460 TLR786457:TMC786460 TVN786457:TVY786460 UFJ786457:UFU786460 UPF786457:UPQ786460 UZB786457:UZM786460 VIX786457:VJI786460 VST786457:VTE786460 WCP786457:WDA786460 WML786457:WMW786460 WWH786457:WWS786460 JV851993:KG851996 TR851993:UC851996 ADN851993:ADY851996 ANJ851993:ANU851996 AXF851993:AXQ851996 BHB851993:BHM851996 BQX851993:BRI851996 CAT851993:CBE851996 CKP851993:CLA851996 CUL851993:CUW851996 DEH851993:DES851996 DOD851993:DOO851996 DXZ851993:DYK851996 EHV851993:EIG851996 ERR851993:ESC851996 FBN851993:FBY851996 FLJ851993:FLU851996 FVF851993:FVQ851996 GFB851993:GFM851996 GOX851993:GPI851996 GYT851993:GZE851996 HIP851993:HJA851996 HSL851993:HSW851996 ICH851993:ICS851996 IMD851993:IMO851996 IVZ851993:IWK851996 JFV851993:JGG851996 JPR851993:JQC851996 JZN851993:JZY851996 KJJ851993:KJU851996 KTF851993:KTQ851996 LDB851993:LDM851996 LMX851993:LNI851996 LWT851993:LXE851996 MGP851993:MHA851996 MQL851993:MQW851996 NAH851993:NAS851996 NKD851993:NKO851996 NTZ851993:NUK851996 ODV851993:OEG851996 ONR851993:OOC851996 OXN851993:OXY851996 PHJ851993:PHU851996 PRF851993:PRQ851996 QBB851993:QBM851996 QKX851993:QLI851996 QUT851993:QVE851996 REP851993:RFA851996 ROL851993:ROW851996 RYH851993:RYS851996 SID851993:SIO851996 SRZ851993:SSK851996 TBV851993:TCG851996 TLR851993:TMC851996 TVN851993:TVY851996 UFJ851993:UFU851996 UPF851993:UPQ851996 UZB851993:UZM851996 VIX851993:VJI851996 VST851993:VTE851996 WCP851993:WDA851996 WML851993:WMW851996 WWH851993:WWS851996 JV917529:KG917532 TR917529:UC917532 ADN917529:ADY917532 ANJ917529:ANU917532 AXF917529:AXQ917532 BHB917529:BHM917532 BQX917529:BRI917532 CAT917529:CBE917532 CKP917529:CLA917532 CUL917529:CUW917532 DEH917529:DES917532 DOD917529:DOO917532 DXZ917529:DYK917532 EHV917529:EIG917532 ERR917529:ESC917532 FBN917529:FBY917532 FLJ917529:FLU917532 FVF917529:FVQ917532 GFB917529:GFM917532 GOX917529:GPI917532 GYT917529:GZE917532 HIP917529:HJA917532 HSL917529:HSW917532 ICH917529:ICS917532 IMD917529:IMO917532 IVZ917529:IWK917532 JFV917529:JGG917532 JPR917529:JQC917532 JZN917529:JZY917532 KJJ917529:KJU917532 KTF917529:KTQ917532 LDB917529:LDM917532 LMX917529:LNI917532 LWT917529:LXE917532 MGP917529:MHA917532 MQL917529:MQW917532 NAH917529:NAS917532 NKD917529:NKO917532 NTZ917529:NUK917532 ODV917529:OEG917532 ONR917529:OOC917532 OXN917529:OXY917532 PHJ917529:PHU917532 PRF917529:PRQ917532 QBB917529:QBM917532 QKX917529:QLI917532 QUT917529:QVE917532 REP917529:RFA917532 ROL917529:ROW917532 RYH917529:RYS917532 SID917529:SIO917532 SRZ917529:SSK917532 TBV917529:TCG917532 TLR917529:TMC917532 TVN917529:TVY917532 UFJ917529:UFU917532 UPF917529:UPQ917532 UZB917529:UZM917532 VIX917529:VJI917532 VST917529:VTE917532 WCP917529:WDA917532 WML917529:WMW917532 WWH917529:WWS917532 JV983065:KG983068 TR983065:UC983068 ADN983065:ADY983068 ANJ983065:ANU983068 AXF983065:AXQ983068 BHB983065:BHM983068 BQX983065:BRI983068 CAT983065:CBE983068 CKP983065:CLA983068 CUL983065:CUW983068 DEH983065:DES983068 DOD983065:DOO983068 DXZ983065:DYK983068 EHV983065:EIG983068 ERR983065:ESC983068 FBN983065:FBY983068 FLJ983065:FLU983068 FVF983065:FVQ983068 GFB983065:GFM983068 GOX983065:GPI983068 GYT983065:GZE983068 HIP983065:HJA983068 HSL983065:HSW983068 ICH983065:ICS983068 IMD983065:IMO983068 IVZ983065:IWK983068 JFV983065:JGG983068 JPR983065:JQC983068 JZN983065:JZY983068 KJJ983065:KJU983068 KTF983065:KTQ983068 LDB983065:LDM983068 LMX983065:LNI983068 LWT983065:LXE983068 MGP983065:MHA983068 MQL983065:MQW983068 NAH983065:NAS983068 NKD983065:NKO983068 NTZ983065:NUK983068 ODV983065:OEG983068 ONR983065:OOC983068 OXN983065:OXY983068 PHJ983065:PHU983068 PRF983065:PRQ983068 QBB983065:QBM983068 QKX983065:QLI983068 QUT983065:QVE983068 REP983065:RFA983068 ROL983065:ROW983068 RYH983065:RYS983068 SID983065:SIO983068 SRZ983065:SSK983068 TBV983065:TCG983068 TLR983065:TMC983068 TVN983065:TVY983068 UFJ983065:UFU983068 UPF983065:UPQ983068 UZB983065:UZM983068 VIX983065:VJI983068 VST983065:VTE983068 WCP983065:WDA983068 WML983065:WMW983068 WWH983065:WWS983068 WWH983062:WWS983062 JV26:KG26 TR26:UC26 ADN26:ADY26 ANJ26:ANU26 AXF26:AXQ26 BHB26:BHM26 BQX26:BRI26 CAT26:CBE26 CKP26:CLA26 CUL26:CUW26 DEH26:DES26 DOD26:DOO26 DXZ26:DYK26 EHV26:EIG26 ERR26:ESC26 FBN26:FBY26 FLJ26:FLU26 FVF26:FVQ26 GFB26:GFM26 GOX26:GPI26 GYT26:GZE26 HIP26:HJA26 HSL26:HSW26 ICH26:ICS26 IMD26:IMO26 IVZ26:IWK26 JFV26:JGG26 JPR26:JQC26 JZN26:JZY26 KJJ26:KJU26 KTF26:KTQ26 LDB26:LDM26 LMX26:LNI26 LWT26:LXE26 MGP26:MHA26 MQL26:MQW26 NAH26:NAS26 NKD26:NKO26 NTZ26:NUK26 ODV26:OEG26 ONR26:OOC26 OXN26:OXY26 PHJ26:PHU26 PRF26:PRQ26 QBB26:QBM26 QKX26:QLI26 QUT26:QVE26 REP26:RFA26 ROL26:ROW26 RYH26:RYS26 SID26:SIO26 SRZ26:SSK26 TBV26:TCG26 TLR26:TMC26 TVN26:TVY26 UFJ26:UFU26 UPF26:UPQ26 UZB26:UZM26 VIX26:VJI26 VST26:VTE26 WCP26:WDA26 WML26:WMW26 WWH26:WWS26 JV65558:KG65558 TR65558:UC65558 ADN65558:ADY65558 ANJ65558:ANU65558 AXF65558:AXQ65558 BHB65558:BHM65558 BQX65558:BRI65558 CAT65558:CBE65558 CKP65558:CLA65558 CUL65558:CUW65558 DEH65558:DES65558 DOD65558:DOO65558 DXZ65558:DYK65558 EHV65558:EIG65558 ERR65558:ESC65558 FBN65558:FBY65558 FLJ65558:FLU65558 FVF65558:FVQ65558 GFB65558:GFM65558 GOX65558:GPI65558 GYT65558:GZE65558 HIP65558:HJA65558 HSL65558:HSW65558 ICH65558:ICS65558 IMD65558:IMO65558 IVZ65558:IWK65558 JFV65558:JGG65558 JPR65558:JQC65558 JZN65558:JZY65558 KJJ65558:KJU65558 KTF65558:KTQ65558 LDB65558:LDM65558 LMX65558:LNI65558 LWT65558:LXE65558 MGP65558:MHA65558 MQL65558:MQW65558 NAH65558:NAS65558 NKD65558:NKO65558 NTZ65558:NUK65558 ODV65558:OEG65558 ONR65558:OOC65558 OXN65558:OXY65558 PHJ65558:PHU65558 PRF65558:PRQ65558 QBB65558:QBM65558 QKX65558:QLI65558 QUT65558:QVE65558 REP65558:RFA65558 ROL65558:ROW65558 RYH65558:RYS65558 SID65558:SIO65558 SRZ65558:SSK65558 TBV65558:TCG65558 TLR65558:TMC65558 TVN65558:TVY65558 UFJ65558:UFU65558 UPF65558:UPQ65558 UZB65558:UZM65558 VIX65558:VJI65558 VST65558:VTE65558 WCP65558:WDA65558 WML65558:WMW65558 WWH65558:WWS65558 JV131094:KG131094 TR131094:UC131094 ADN131094:ADY131094 ANJ131094:ANU131094 AXF131094:AXQ131094 BHB131094:BHM131094 BQX131094:BRI131094 CAT131094:CBE131094 CKP131094:CLA131094 CUL131094:CUW131094 DEH131094:DES131094 DOD131094:DOO131094 DXZ131094:DYK131094 EHV131094:EIG131094 ERR131094:ESC131094 FBN131094:FBY131094 FLJ131094:FLU131094 FVF131094:FVQ131094 GFB131094:GFM131094 GOX131094:GPI131094 GYT131094:GZE131094 HIP131094:HJA131094 HSL131094:HSW131094 ICH131094:ICS131094 IMD131094:IMO131094 IVZ131094:IWK131094 JFV131094:JGG131094 JPR131094:JQC131094 JZN131094:JZY131094 KJJ131094:KJU131094 KTF131094:KTQ131094 LDB131094:LDM131094 LMX131094:LNI131094 LWT131094:LXE131094 MGP131094:MHA131094 MQL131094:MQW131094 NAH131094:NAS131094 NKD131094:NKO131094 NTZ131094:NUK131094 ODV131094:OEG131094 ONR131094:OOC131094 OXN131094:OXY131094 PHJ131094:PHU131094 PRF131094:PRQ131094 QBB131094:QBM131094 QKX131094:QLI131094 QUT131094:QVE131094 REP131094:RFA131094 ROL131094:ROW131094 RYH131094:RYS131094 SID131094:SIO131094 SRZ131094:SSK131094 TBV131094:TCG131094 TLR131094:TMC131094 TVN131094:TVY131094 UFJ131094:UFU131094 UPF131094:UPQ131094 UZB131094:UZM131094 VIX131094:VJI131094 VST131094:VTE131094 WCP131094:WDA131094 WML131094:WMW131094 WWH131094:WWS131094 JV196630:KG196630 TR196630:UC196630 ADN196630:ADY196630 ANJ196630:ANU196630 AXF196630:AXQ196630 BHB196630:BHM196630 BQX196630:BRI196630 CAT196630:CBE196630 CKP196630:CLA196630 CUL196630:CUW196630 DEH196630:DES196630 DOD196630:DOO196630 DXZ196630:DYK196630 EHV196630:EIG196630 ERR196630:ESC196630 FBN196630:FBY196630 FLJ196630:FLU196630 FVF196630:FVQ196630 GFB196630:GFM196630 GOX196630:GPI196630 GYT196630:GZE196630 HIP196630:HJA196630 HSL196630:HSW196630 ICH196630:ICS196630 IMD196630:IMO196630 IVZ196630:IWK196630 JFV196630:JGG196630 JPR196630:JQC196630 JZN196630:JZY196630 KJJ196630:KJU196630 KTF196630:KTQ196630 LDB196630:LDM196630 LMX196630:LNI196630 LWT196630:LXE196630 MGP196630:MHA196630 MQL196630:MQW196630 NAH196630:NAS196630 NKD196630:NKO196630 NTZ196630:NUK196630 ODV196630:OEG196630 ONR196630:OOC196630 OXN196630:OXY196630 PHJ196630:PHU196630 PRF196630:PRQ196630 QBB196630:QBM196630 QKX196630:QLI196630 QUT196630:QVE196630 REP196630:RFA196630 ROL196630:ROW196630 RYH196630:RYS196630 SID196630:SIO196630 SRZ196630:SSK196630 TBV196630:TCG196630 TLR196630:TMC196630 TVN196630:TVY196630 UFJ196630:UFU196630 UPF196630:UPQ196630 UZB196630:UZM196630 VIX196630:VJI196630 VST196630:VTE196630 WCP196630:WDA196630 WML196630:WMW196630 WWH196630:WWS196630 JV262166:KG262166 TR262166:UC262166 ADN262166:ADY262166 ANJ262166:ANU262166 AXF262166:AXQ262166 BHB262166:BHM262166 BQX262166:BRI262166 CAT262166:CBE262166 CKP262166:CLA262166 CUL262166:CUW262166 DEH262166:DES262166 DOD262166:DOO262166 DXZ262166:DYK262166 EHV262166:EIG262166 ERR262166:ESC262166 FBN262166:FBY262166 FLJ262166:FLU262166 FVF262166:FVQ262166 GFB262166:GFM262166 GOX262166:GPI262166 GYT262166:GZE262166 HIP262166:HJA262166 HSL262166:HSW262166 ICH262166:ICS262166 IMD262166:IMO262166 IVZ262166:IWK262166 JFV262166:JGG262166 JPR262166:JQC262166 JZN262166:JZY262166 KJJ262166:KJU262166 KTF262166:KTQ262166 LDB262166:LDM262166 LMX262166:LNI262166 LWT262166:LXE262166 MGP262166:MHA262166 MQL262166:MQW262166 NAH262166:NAS262166 NKD262166:NKO262166 NTZ262166:NUK262166 ODV262166:OEG262166 ONR262166:OOC262166 OXN262166:OXY262166 PHJ262166:PHU262166 PRF262166:PRQ262166 QBB262166:QBM262166 QKX262166:QLI262166 QUT262166:QVE262166 REP262166:RFA262166 ROL262166:ROW262166 RYH262166:RYS262166 SID262166:SIO262166 SRZ262166:SSK262166 TBV262166:TCG262166 TLR262166:TMC262166 TVN262166:TVY262166 UFJ262166:UFU262166 UPF262166:UPQ262166 UZB262166:UZM262166 VIX262166:VJI262166 VST262166:VTE262166 WCP262166:WDA262166 WML262166:WMW262166 WWH262166:WWS262166 JV327702:KG327702 TR327702:UC327702 ADN327702:ADY327702 ANJ327702:ANU327702 AXF327702:AXQ327702 BHB327702:BHM327702 BQX327702:BRI327702 CAT327702:CBE327702 CKP327702:CLA327702 CUL327702:CUW327702 DEH327702:DES327702 DOD327702:DOO327702 DXZ327702:DYK327702 EHV327702:EIG327702 ERR327702:ESC327702 FBN327702:FBY327702 FLJ327702:FLU327702 FVF327702:FVQ327702 GFB327702:GFM327702 GOX327702:GPI327702 GYT327702:GZE327702 HIP327702:HJA327702 HSL327702:HSW327702 ICH327702:ICS327702 IMD327702:IMO327702 IVZ327702:IWK327702 JFV327702:JGG327702 JPR327702:JQC327702 JZN327702:JZY327702 KJJ327702:KJU327702 KTF327702:KTQ327702 LDB327702:LDM327702 LMX327702:LNI327702 LWT327702:LXE327702 MGP327702:MHA327702 MQL327702:MQW327702 NAH327702:NAS327702 NKD327702:NKO327702 NTZ327702:NUK327702 ODV327702:OEG327702 ONR327702:OOC327702 OXN327702:OXY327702 PHJ327702:PHU327702 PRF327702:PRQ327702 QBB327702:QBM327702 QKX327702:QLI327702 QUT327702:QVE327702 REP327702:RFA327702 ROL327702:ROW327702 RYH327702:RYS327702 SID327702:SIO327702 SRZ327702:SSK327702 TBV327702:TCG327702 TLR327702:TMC327702 TVN327702:TVY327702 UFJ327702:UFU327702 UPF327702:UPQ327702 UZB327702:UZM327702 VIX327702:VJI327702 VST327702:VTE327702 WCP327702:WDA327702 WML327702:WMW327702 WWH327702:WWS327702 JV393238:KG393238 TR393238:UC393238 ADN393238:ADY393238 ANJ393238:ANU393238 AXF393238:AXQ393238 BHB393238:BHM393238 BQX393238:BRI393238 CAT393238:CBE393238 CKP393238:CLA393238 CUL393238:CUW393238 DEH393238:DES393238 DOD393238:DOO393238 DXZ393238:DYK393238 EHV393238:EIG393238 ERR393238:ESC393238 FBN393238:FBY393238 FLJ393238:FLU393238 FVF393238:FVQ393238 GFB393238:GFM393238 GOX393238:GPI393238 GYT393238:GZE393238 HIP393238:HJA393238 HSL393238:HSW393238 ICH393238:ICS393238 IMD393238:IMO393238 IVZ393238:IWK393238 JFV393238:JGG393238 JPR393238:JQC393238 JZN393238:JZY393238 KJJ393238:KJU393238 KTF393238:KTQ393238 LDB393238:LDM393238 LMX393238:LNI393238 LWT393238:LXE393238 MGP393238:MHA393238 MQL393238:MQW393238 NAH393238:NAS393238 NKD393238:NKO393238 NTZ393238:NUK393238 ODV393238:OEG393238 ONR393238:OOC393238 OXN393238:OXY393238 PHJ393238:PHU393238 PRF393238:PRQ393238 QBB393238:QBM393238 QKX393238:QLI393238 QUT393238:QVE393238 REP393238:RFA393238 ROL393238:ROW393238 RYH393238:RYS393238 SID393238:SIO393238 SRZ393238:SSK393238 TBV393238:TCG393238 TLR393238:TMC393238 TVN393238:TVY393238 UFJ393238:UFU393238 UPF393238:UPQ393238 UZB393238:UZM393238 VIX393238:VJI393238 VST393238:VTE393238 WCP393238:WDA393238 WML393238:WMW393238 WWH393238:WWS393238 JV458774:KG458774 TR458774:UC458774 ADN458774:ADY458774 ANJ458774:ANU458774 AXF458774:AXQ458774 BHB458774:BHM458774 BQX458774:BRI458774 CAT458774:CBE458774 CKP458774:CLA458774 CUL458774:CUW458774 DEH458774:DES458774 DOD458774:DOO458774 DXZ458774:DYK458774 EHV458774:EIG458774 ERR458774:ESC458774 FBN458774:FBY458774 FLJ458774:FLU458774 FVF458774:FVQ458774 GFB458774:GFM458774 GOX458774:GPI458774 GYT458774:GZE458774 HIP458774:HJA458774 HSL458774:HSW458774 ICH458774:ICS458774 IMD458774:IMO458774 IVZ458774:IWK458774 JFV458774:JGG458774 JPR458774:JQC458774 JZN458774:JZY458774 KJJ458774:KJU458774 KTF458774:KTQ458774 LDB458774:LDM458774 LMX458774:LNI458774 LWT458774:LXE458774 MGP458774:MHA458774 MQL458774:MQW458774 NAH458774:NAS458774 NKD458774:NKO458774 NTZ458774:NUK458774 ODV458774:OEG458774 ONR458774:OOC458774 OXN458774:OXY458774 PHJ458774:PHU458774 PRF458774:PRQ458774 QBB458774:QBM458774 QKX458774:QLI458774 QUT458774:QVE458774 REP458774:RFA458774 ROL458774:ROW458774 RYH458774:RYS458774 SID458774:SIO458774 SRZ458774:SSK458774 TBV458774:TCG458774 TLR458774:TMC458774 TVN458774:TVY458774 UFJ458774:UFU458774 UPF458774:UPQ458774 UZB458774:UZM458774 VIX458774:VJI458774 VST458774:VTE458774 WCP458774:WDA458774 WML458774:WMW458774 WWH458774:WWS458774 JV524310:KG524310 TR524310:UC524310 ADN524310:ADY524310 ANJ524310:ANU524310 AXF524310:AXQ524310 BHB524310:BHM524310 BQX524310:BRI524310 CAT524310:CBE524310 CKP524310:CLA524310 CUL524310:CUW524310 DEH524310:DES524310 DOD524310:DOO524310 DXZ524310:DYK524310 EHV524310:EIG524310 ERR524310:ESC524310 FBN524310:FBY524310 FLJ524310:FLU524310 FVF524310:FVQ524310 GFB524310:GFM524310 GOX524310:GPI524310 GYT524310:GZE524310 HIP524310:HJA524310 HSL524310:HSW524310 ICH524310:ICS524310 IMD524310:IMO524310 IVZ524310:IWK524310 JFV524310:JGG524310 JPR524310:JQC524310 JZN524310:JZY524310 KJJ524310:KJU524310 KTF524310:KTQ524310 LDB524310:LDM524310 LMX524310:LNI524310 LWT524310:LXE524310 MGP524310:MHA524310 MQL524310:MQW524310 NAH524310:NAS524310 NKD524310:NKO524310 NTZ524310:NUK524310 ODV524310:OEG524310 ONR524310:OOC524310 OXN524310:OXY524310 PHJ524310:PHU524310 PRF524310:PRQ524310 QBB524310:QBM524310 QKX524310:QLI524310 QUT524310:QVE524310 REP524310:RFA524310 ROL524310:ROW524310 RYH524310:RYS524310 SID524310:SIO524310 SRZ524310:SSK524310 TBV524310:TCG524310 TLR524310:TMC524310 TVN524310:TVY524310 UFJ524310:UFU524310 UPF524310:UPQ524310 UZB524310:UZM524310 VIX524310:VJI524310 VST524310:VTE524310 WCP524310:WDA524310 WML524310:WMW524310 WWH524310:WWS524310 JV589846:KG589846 TR589846:UC589846 ADN589846:ADY589846 ANJ589846:ANU589846 AXF589846:AXQ589846 BHB589846:BHM589846 BQX589846:BRI589846 CAT589846:CBE589846 CKP589846:CLA589846 CUL589846:CUW589846 DEH589846:DES589846 DOD589846:DOO589846 DXZ589846:DYK589846 EHV589846:EIG589846 ERR589846:ESC589846 FBN589846:FBY589846 FLJ589846:FLU589846 FVF589846:FVQ589846 GFB589846:GFM589846 GOX589846:GPI589846 GYT589846:GZE589846 HIP589846:HJA589846 HSL589846:HSW589846 ICH589846:ICS589846 IMD589846:IMO589846 IVZ589846:IWK589846 JFV589846:JGG589846 JPR589846:JQC589846 JZN589846:JZY589846 KJJ589846:KJU589846 KTF589846:KTQ589846 LDB589846:LDM589846 LMX589846:LNI589846 LWT589846:LXE589846 MGP589846:MHA589846 MQL589846:MQW589846 NAH589846:NAS589846 NKD589846:NKO589846 NTZ589846:NUK589846 ODV589846:OEG589846 ONR589846:OOC589846 OXN589846:OXY589846 PHJ589846:PHU589846 PRF589846:PRQ589846 QBB589846:QBM589846 QKX589846:QLI589846 QUT589846:QVE589846 REP589846:RFA589846 ROL589846:ROW589846 RYH589846:RYS589846 SID589846:SIO589846 SRZ589846:SSK589846 TBV589846:TCG589846 TLR589846:TMC589846 TVN589846:TVY589846 UFJ589846:UFU589846 UPF589846:UPQ589846 UZB589846:UZM589846 VIX589846:VJI589846 VST589846:VTE589846 WCP589846:WDA589846 WML589846:WMW589846 WWH589846:WWS589846 JV655382:KG655382 TR655382:UC655382 ADN655382:ADY655382 ANJ655382:ANU655382 AXF655382:AXQ655382 BHB655382:BHM655382 BQX655382:BRI655382 CAT655382:CBE655382 CKP655382:CLA655382 CUL655382:CUW655382 DEH655382:DES655382 DOD655382:DOO655382 DXZ655382:DYK655382 EHV655382:EIG655382 ERR655382:ESC655382 FBN655382:FBY655382 FLJ655382:FLU655382 FVF655382:FVQ655382 GFB655382:GFM655382 GOX655382:GPI655382 GYT655382:GZE655382 HIP655382:HJA655382 HSL655382:HSW655382 ICH655382:ICS655382 IMD655382:IMO655382 IVZ655382:IWK655382 JFV655382:JGG655382 JPR655382:JQC655382 JZN655382:JZY655382 KJJ655382:KJU655382 KTF655382:KTQ655382 LDB655382:LDM655382 LMX655382:LNI655382 LWT655382:LXE655382 MGP655382:MHA655382 MQL655382:MQW655382 NAH655382:NAS655382 NKD655382:NKO655382 NTZ655382:NUK655382 ODV655382:OEG655382 ONR655382:OOC655382 OXN655382:OXY655382 PHJ655382:PHU655382 PRF655382:PRQ655382 QBB655382:QBM655382 QKX655382:QLI655382 QUT655382:QVE655382 REP655382:RFA655382 ROL655382:ROW655382 RYH655382:RYS655382 SID655382:SIO655382 SRZ655382:SSK655382 TBV655382:TCG655382 TLR655382:TMC655382 TVN655382:TVY655382 UFJ655382:UFU655382 UPF655382:UPQ655382 UZB655382:UZM655382 VIX655382:VJI655382 VST655382:VTE655382 WCP655382:WDA655382 WML655382:WMW655382 WWH655382:WWS655382 JV720918:KG720918 TR720918:UC720918 ADN720918:ADY720918 ANJ720918:ANU720918 AXF720918:AXQ720918 BHB720918:BHM720918 BQX720918:BRI720918 CAT720918:CBE720918 CKP720918:CLA720918 CUL720918:CUW720918 DEH720918:DES720918 DOD720918:DOO720918 DXZ720918:DYK720918 EHV720918:EIG720918 ERR720918:ESC720918 FBN720918:FBY720918 FLJ720918:FLU720918 FVF720918:FVQ720918 GFB720918:GFM720918 GOX720918:GPI720918 GYT720918:GZE720918 HIP720918:HJA720918 HSL720918:HSW720918 ICH720918:ICS720918 IMD720918:IMO720918 IVZ720918:IWK720918 JFV720918:JGG720918 JPR720918:JQC720918 JZN720918:JZY720918 KJJ720918:KJU720918 KTF720918:KTQ720918 LDB720918:LDM720918 LMX720918:LNI720918 LWT720918:LXE720918 MGP720918:MHA720918 MQL720918:MQW720918 NAH720918:NAS720918 NKD720918:NKO720918 NTZ720918:NUK720918 ODV720918:OEG720918 ONR720918:OOC720918 OXN720918:OXY720918 PHJ720918:PHU720918 PRF720918:PRQ720918 QBB720918:QBM720918 QKX720918:QLI720918 QUT720918:QVE720918 REP720918:RFA720918 ROL720918:ROW720918 RYH720918:RYS720918 SID720918:SIO720918 SRZ720918:SSK720918 TBV720918:TCG720918 TLR720918:TMC720918 TVN720918:TVY720918 UFJ720918:UFU720918 UPF720918:UPQ720918 UZB720918:UZM720918 VIX720918:VJI720918 VST720918:VTE720918 WCP720918:WDA720918 WML720918:WMW720918 WWH720918:WWS720918 JV786454:KG786454 TR786454:UC786454 ADN786454:ADY786454 ANJ786454:ANU786454 AXF786454:AXQ786454 BHB786454:BHM786454 BQX786454:BRI786454 CAT786454:CBE786454 CKP786454:CLA786454 CUL786454:CUW786454 DEH786454:DES786454 DOD786454:DOO786454 DXZ786454:DYK786454 EHV786454:EIG786454 ERR786454:ESC786454 FBN786454:FBY786454 FLJ786454:FLU786454 FVF786454:FVQ786454 GFB786454:GFM786454 GOX786454:GPI786454 GYT786454:GZE786454 HIP786454:HJA786454 HSL786454:HSW786454 ICH786454:ICS786454 IMD786454:IMO786454 IVZ786454:IWK786454 JFV786454:JGG786454 JPR786454:JQC786454 JZN786454:JZY786454 KJJ786454:KJU786454 KTF786454:KTQ786454 LDB786454:LDM786454 LMX786454:LNI786454 LWT786454:LXE786454 MGP786454:MHA786454 MQL786454:MQW786454 NAH786454:NAS786454 NKD786454:NKO786454 NTZ786454:NUK786454 ODV786454:OEG786454 ONR786454:OOC786454 OXN786454:OXY786454 PHJ786454:PHU786454 PRF786454:PRQ786454 QBB786454:QBM786454 QKX786454:QLI786454 QUT786454:QVE786454 REP786454:RFA786454 ROL786454:ROW786454 RYH786454:RYS786454 SID786454:SIO786454 SRZ786454:SSK786454 TBV786454:TCG786454 TLR786454:TMC786454 TVN786454:TVY786454 UFJ786454:UFU786454 UPF786454:UPQ786454 UZB786454:UZM786454 VIX786454:VJI786454 VST786454:VTE786454 WCP786454:WDA786454 WML786454:WMW786454 WWH786454:WWS786454 JV851990:KG851990 TR851990:UC851990 ADN851990:ADY851990 ANJ851990:ANU851990 AXF851990:AXQ851990 BHB851990:BHM851990 BQX851990:BRI851990 CAT851990:CBE851990 CKP851990:CLA851990 CUL851990:CUW851990 DEH851990:DES851990 DOD851990:DOO851990 DXZ851990:DYK851990 EHV851990:EIG851990 ERR851990:ESC851990 FBN851990:FBY851990 FLJ851990:FLU851990 FVF851990:FVQ851990 GFB851990:GFM851990 GOX851990:GPI851990 GYT851990:GZE851990 HIP851990:HJA851990 HSL851990:HSW851990 ICH851990:ICS851990 IMD851990:IMO851990 IVZ851990:IWK851990 JFV851990:JGG851990 JPR851990:JQC851990 JZN851990:JZY851990 KJJ851990:KJU851990 KTF851990:KTQ851990 LDB851990:LDM851990 LMX851990:LNI851990 LWT851990:LXE851990 MGP851990:MHA851990 MQL851990:MQW851990 NAH851990:NAS851990 NKD851990:NKO851990 NTZ851990:NUK851990 ODV851990:OEG851990 ONR851990:OOC851990 OXN851990:OXY851990 PHJ851990:PHU851990 PRF851990:PRQ851990 QBB851990:QBM851990 QKX851990:QLI851990 QUT851990:QVE851990 REP851990:RFA851990 ROL851990:ROW851990 RYH851990:RYS851990 SID851990:SIO851990 SRZ851990:SSK851990 TBV851990:TCG851990 TLR851990:TMC851990 TVN851990:TVY851990 UFJ851990:UFU851990 UPF851990:UPQ851990 UZB851990:UZM851990 VIX851990:VJI851990 VST851990:VTE851990 WCP851990:WDA851990 WML851990:WMW851990 WWH851990:WWS851990 JV917526:KG917526 TR917526:UC917526 ADN917526:ADY917526 ANJ917526:ANU917526 AXF917526:AXQ917526 BHB917526:BHM917526 BQX917526:BRI917526 CAT917526:CBE917526 CKP917526:CLA917526 CUL917526:CUW917526 DEH917526:DES917526 DOD917526:DOO917526 DXZ917526:DYK917526 EHV917526:EIG917526 ERR917526:ESC917526 FBN917526:FBY917526 FLJ917526:FLU917526 FVF917526:FVQ917526 GFB917526:GFM917526 GOX917526:GPI917526 GYT917526:GZE917526 HIP917526:HJA917526 HSL917526:HSW917526 ICH917526:ICS917526 IMD917526:IMO917526 IVZ917526:IWK917526 JFV917526:JGG917526 JPR917526:JQC917526 JZN917526:JZY917526 KJJ917526:KJU917526 KTF917526:KTQ917526 LDB917526:LDM917526 LMX917526:LNI917526 LWT917526:LXE917526 MGP917526:MHA917526 MQL917526:MQW917526 NAH917526:NAS917526 NKD917526:NKO917526 NTZ917526:NUK917526 ODV917526:OEG917526 ONR917526:OOC917526 OXN917526:OXY917526 PHJ917526:PHU917526 PRF917526:PRQ917526 QBB917526:QBM917526 QKX917526:QLI917526 QUT917526:QVE917526 REP917526:RFA917526 ROL917526:ROW917526 RYH917526:RYS917526 SID917526:SIO917526 SRZ917526:SSK917526 TBV917526:TCG917526 TLR917526:TMC917526 TVN917526:TVY917526 UFJ917526:UFU917526 UPF917526:UPQ917526 UZB917526:UZM917526 VIX917526:VJI917526 VST917526:VTE917526 WCP917526:WDA917526 WML917526:WMW917526 WWH917526:WWS917526 JV983062:KG983062 TR983062:UC983062 ADN983062:ADY983062 ANJ983062:ANU983062 AXF983062:AXQ983062 BHB983062:BHM983062 BQX983062:BRI983062 CAT983062:CBE983062 CKP983062:CLA983062 CUL983062:CUW983062 DEH983062:DES983062 DOD983062:DOO983062 DXZ983062:DYK983062 EHV983062:EIG983062 ERR983062:ESC983062 FBN983062:FBY983062 FLJ983062:FLU983062 FVF983062:FVQ983062 GFB983062:GFM983062 GOX983062:GPI983062 GYT983062:GZE983062 HIP983062:HJA983062 HSL983062:HSW983062 ICH983062:ICS983062 IMD983062:IMO983062 IVZ983062:IWK983062 JFV983062:JGG983062 JPR983062:JQC983062 JZN983062:JZY983062 KJJ983062:KJU983062 KTF983062:KTQ983062 LDB983062:LDM983062 LMX983062:LNI983062 LWT983062:LXE983062 MGP983062:MHA983062 MQL983062:MQW983062 NAH983062:NAS983062 NKD983062:NKO983062 NTZ983062:NUK983062 ODV983062:OEG983062 ONR983062:OOC983062 OXN983062:OXY983062 PHJ983062:PHU983062 PRF983062:PRQ983062 QBB983062:QBM983062 QKX983062:QLI983062 QUT983062:QVE983062 REP983062:RFA983062 ROL983062:ROW983062 RYH983062:RYS983062 SID983062:SIO983062 SRZ983062:SSK983062 TBV983062:TCG983062 TLR983062:TMC983062 TVN983062:TVY983062 UFJ983062:UFU983062 UPF983062:UPQ983062 UZB983062:UZM983062 VIX983062:VJI983062 VST983062:VTE983062 WCP983062:WDA983062 WML983062:WMW983062 L131097:AK131100 L196633:AK196636 L262169:AK262172 L327705:AK327708 L393241:AK393244 L458777:AK458780 L524313:AK524316 L589849:AK589852 L655385:AK655388 L720921:AK720924 L786457:AK786460 L851993:AK851996 L917529:AK917532 L983065:AK983068 L65558:AK65558 L131094:AK131094 L196630:AK196630 L262166:AK262166 L327702:AK327702 L393238:AK393238 L458774:AK458774 L524310:AK524310 L589846:AK589846 L655382:AK655382 L720918:AK720918 L786454:AK786454 L851990:AK851990 L917526:AK917526 L983062:AK983062 L65561:AK65564"/>
    <dataValidation type="list" allowBlank="1" showInputMessage="1" errorTitle="Ошибка" error="Выберите значение из списка" prompt="Выберите значение из списка" sqref="WWK983059 JY23 TU23 ADQ23 ANM23 AXI23 BHE23 BRA23 CAW23 CKS23 CUO23 DEK23 DOG23 DYC23 EHY23 ERU23 FBQ23 FLM23 FVI23 GFE23 GPA23 GYW23 HIS23 HSO23 ICK23 IMG23 IWC23 JFY23 JPU23 JZQ23 KJM23 KTI23 LDE23 LNA23 LWW23 MGS23 MQO23 NAK23 NKG23 NUC23 ODY23 ONU23 OXQ23 PHM23 PRI23 QBE23 QLA23 QUW23 RES23 ROO23 RYK23 SIG23 SSC23 TBY23 TLU23 TVQ23 UFM23 UPI23 UZE23 VJA23 VSW23 WCS23 WMO23 WWK23 O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O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O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O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O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O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O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O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O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O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O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O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O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O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O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V65555 V131091 V196627 V262163 V327699 V393235 V458771 V524307 V589843 V655379 V720915 V786451 V851987 V917523 V983059 AC65555 AC131091 AC196627 AC262163 AC327699 AC393235 AC458771 AC524307 AC589843 AC655379 AC720915 AC786451 AC851987 AC917523 AC983059">
      <formula1>kind_of_cons</formula1>
    </dataValidation>
    <dataValidation type="textLength" operator="lessThanOrEqual" allowBlank="1" showInputMessage="1" showErrorMessage="1" errorTitle="Ошибка" error="Допускается ввод не более 900 символов!" sqref="WWS983054:WWS983060 ADY18:ADY24 ANU18:ANU24 AXQ18:AXQ24 BHM18:BHM24 BRI18:BRI24 CBE18:CBE24 CLA18:CLA24 CUW18:CUW24 DES18:DES24 DOO18:DOO24 DYK18:DYK24 EIG18:EIG24 ESC18:ESC24 FBY18:FBY24 FLU18:FLU24 FVQ18:FVQ24 GFM18:GFM24 GPI18:GPI24 GZE18:GZE24 HJA18:HJA24 HSW18:HSW24 ICS18:ICS24 IMO18:IMO24 IWK18:IWK24 JGG18:JGG24 JQC18:JQC24 JZY18:JZY24 KJU18:KJU24 KTQ18:KTQ24 LDM18:LDM24 LNI18:LNI24 LXE18:LXE24 MHA18:MHA24 MQW18:MQW24 NAS18:NAS24 NKO18:NKO24 NUK18:NUK24 OEG18:OEG24 OOC18:OOC24 OXY18:OXY24 PHU18:PHU24 PRQ18:PRQ24 QBM18:QBM24 QLI18:QLI24 QVE18:QVE24 RFA18:RFA24 ROW18:ROW24 RYS18:RYS24 SIO18:SIO24 SSK18:SSK24 TCG18:TCG24 TMC18:TMC24 TVY18:TVY24 UFU18:UFU24 UPQ18:UPQ24 UZM18:UZM24 VJI18:VJI24 VTE18:VTE24 WDA18:WDA24 WMW18:WMW24 WWS18:WWS24 KG18:KG24 WMW983054:WMW983060 AK65550:AK65556 KG65550:KG65556 UC65550:UC65556 ADY65550:ADY65556 ANU65550:ANU65556 AXQ65550:AXQ65556 BHM65550:BHM65556 BRI65550:BRI65556 CBE65550:CBE65556 CLA65550:CLA65556 CUW65550:CUW65556 DES65550:DES65556 DOO65550:DOO65556 DYK65550:DYK65556 EIG65550:EIG65556 ESC65550:ESC65556 FBY65550:FBY65556 FLU65550:FLU65556 FVQ65550:FVQ65556 GFM65550:GFM65556 GPI65550:GPI65556 GZE65550:GZE65556 HJA65550:HJA65556 HSW65550:HSW65556 ICS65550:ICS65556 IMO65550:IMO65556 IWK65550:IWK65556 JGG65550:JGG65556 JQC65550:JQC65556 JZY65550:JZY65556 KJU65550:KJU65556 KTQ65550:KTQ65556 LDM65550:LDM65556 LNI65550:LNI65556 LXE65550:LXE65556 MHA65550:MHA65556 MQW65550:MQW65556 NAS65550:NAS65556 NKO65550:NKO65556 NUK65550:NUK65556 OEG65550:OEG65556 OOC65550:OOC65556 OXY65550:OXY65556 PHU65550:PHU65556 PRQ65550:PRQ65556 QBM65550:QBM65556 QLI65550:QLI65556 QVE65550:QVE65556 RFA65550:RFA65556 ROW65550:ROW65556 RYS65550:RYS65556 SIO65550:SIO65556 SSK65550:SSK65556 TCG65550:TCG65556 TMC65550:TMC65556 TVY65550:TVY65556 UFU65550:UFU65556 UPQ65550:UPQ65556 UZM65550:UZM65556 VJI65550:VJI65556 VTE65550:VTE65556 WDA65550:WDA65556 WMW65550:WMW65556 WWS65550:WWS65556 AK131086:AK131092 KG131086:KG131092 UC131086:UC131092 ADY131086:ADY131092 ANU131086:ANU131092 AXQ131086:AXQ131092 BHM131086:BHM131092 BRI131086:BRI131092 CBE131086:CBE131092 CLA131086:CLA131092 CUW131086:CUW131092 DES131086:DES131092 DOO131086:DOO131092 DYK131086:DYK131092 EIG131086:EIG131092 ESC131086:ESC131092 FBY131086:FBY131092 FLU131086:FLU131092 FVQ131086:FVQ131092 GFM131086:GFM131092 GPI131086:GPI131092 GZE131086:GZE131092 HJA131086:HJA131092 HSW131086:HSW131092 ICS131086:ICS131092 IMO131086:IMO131092 IWK131086:IWK131092 JGG131086:JGG131092 JQC131086:JQC131092 JZY131086:JZY131092 KJU131086:KJU131092 KTQ131086:KTQ131092 LDM131086:LDM131092 LNI131086:LNI131092 LXE131086:LXE131092 MHA131086:MHA131092 MQW131086:MQW131092 NAS131086:NAS131092 NKO131086:NKO131092 NUK131086:NUK131092 OEG131086:OEG131092 OOC131086:OOC131092 OXY131086:OXY131092 PHU131086:PHU131092 PRQ131086:PRQ131092 QBM131086:QBM131092 QLI131086:QLI131092 QVE131086:QVE131092 RFA131086:RFA131092 ROW131086:ROW131092 RYS131086:RYS131092 SIO131086:SIO131092 SSK131086:SSK131092 TCG131086:TCG131092 TMC131086:TMC131092 TVY131086:TVY131092 UFU131086:UFU131092 UPQ131086:UPQ131092 UZM131086:UZM131092 VJI131086:VJI131092 VTE131086:VTE131092 WDA131086:WDA131092 WMW131086:WMW131092 WWS131086:WWS131092 AK196622:AK196628 KG196622:KG196628 UC196622:UC196628 ADY196622:ADY196628 ANU196622:ANU196628 AXQ196622:AXQ196628 BHM196622:BHM196628 BRI196622:BRI196628 CBE196622:CBE196628 CLA196622:CLA196628 CUW196622:CUW196628 DES196622:DES196628 DOO196622:DOO196628 DYK196622:DYK196628 EIG196622:EIG196628 ESC196622:ESC196628 FBY196622:FBY196628 FLU196622:FLU196628 FVQ196622:FVQ196628 GFM196622:GFM196628 GPI196622:GPI196628 GZE196622:GZE196628 HJA196622:HJA196628 HSW196622:HSW196628 ICS196622:ICS196628 IMO196622:IMO196628 IWK196622:IWK196628 JGG196622:JGG196628 JQC196622:JQC196628 JZY196622:JZY196628 KJU196622:KJU196628 KTQ196622:KTQ196628 LDM196622:LDM196628 LNI196622:LNI196628 LXE196622:LXE196628 MHA196622:MHA196628 MQW196622:MQW196628 NAS196622:NAS196628 NKO196622:NKO196628 NUK196622:NUK196628 OEG196622:OEG196628 OOC196622:OOC196628 OXY196622:OXY196628 PHU196622:PHU196628 PRQ196622:PRQ196628 QBM196622:QBM196628 QLI196622:QLI196628 QVE196622:QVE196628 RFA196622:RFA196628 ROW196622:ROW196628 RYS196622:RYS196628 SIO196622:SIO196628 SSK196622:SSK196628 TCG196622:TCG196628 TMC196622:TMC196628 TVY196622:TVY196628 UFU196622:UFU196628 UPQ196622:UPQ196628 UZM196622:UZM196628 VJI196622:VJI196628 VTE196622:VTE196628 WDA196622:WDA196628 WMW196622:WMW196628 WWS196622:WWS196628 AK262158:AK262164 KG262158:KG262164 UC262158:UC262164 ADY262158:ADY262164 ANU262158:ANU262164 AXQ262158:AXQ262164 BHM262158:BHM262164 BRI262158:BRI262164 CBE262158:CBE262164 CLA262158:CLA262164 CUW262158:CUW262164 DES262158:DES262164 DOO262158:DOO262164 DYK262158:DYK262164 EIG262158:EIG262164 ESC262158:ESC262164 FBY262158:FBY262164 FLU262158:FLU262164 FVQ262158:FVQ262164 GFM262158:GFM262164 GPI262158:GPI262164 GZE262158:GZE262164 HJA262158:HJA262164 HSW262158:HSW262164 ICS262158:ICS262164 IMO262158:IMO262164 IWK262158:IWK262164 JGG262158:JGG262164 JQC262158:JQC262164 JZY262158:JZY262164 KJU262158:KJU262164 KTQ262158:KTQ262164 LDM262158:LDM262164 LNI262158:LNI262164 LXE262158:LXE262164 MHA262158:MHA262164 MQW262158:MQW262164 NAS262158:NAS262164 NKO262158:NKO262164 NUK262158:NUK262164 OEG262158:OEG262164 OOC262158:OOC262164 OXY262158:OXY262164 PHU262158:PHU262164 PRQ262158:PRQ262164 QBM262158:QBM262164 QLI262158:QLI262164 QVE262158:QVE262164 RFA262158:RFA262164 ROW262158:ROW262164 RYS262158:RYS262164 SIO262158:SIO262164 SSK262158:SSK262164 TCG262158:TCG262164 TMC262158:TMC262164 TVY262158:TVY262164 UFU262158:UFU262164 UPQ262158:UPQ262164 UZM262158:UZM262164 VJI262158:VJI262164 VTE262158:VTE262164 WDA262158:WDA262164 WMW262158:WMW262164 WWS262158:WWS262164 AK327694:AK327700 KG327694:KG327700 UC327694:UC327700 ADY327694:ADY327700 ANU327694:ANU327700 AXQ327694:AXQ327700 BHM327694:BHM327700 BRI327694:BRI327700 CBE327694:CBE327700 CLA327694:CLA327700 CUW327694:CUW327700 DES327694:DES327700 DOO327694:DOO327700 DYK327694:DYK327700 EIG327694:EIG327700 ESC327694:ESC327700 FBY327694:FBY327700 FLU327694:FLU327700 FVQ327694:FVQ327700 GFM327694:GFM327700 GPI327694:GPI327700 GZE327694:GZE327700 HJA327694:HJA327700 HSW327694:HSW327700 ICS327694:ICS327700 IMO327694:IMO327700 IWK327694:IWK327700 JGG327694:JGG327700 JQC327694:JQC327700 JZY327694:JZY327700 KJU327694:KJU327700 KTQ327694:KTQ327700 LDM327694:LDM327700 LNI327694:LNI327700 LXE327694:LXE327700 MHA327694:MHA327700 MQW327694:MQW327700 NAS327694:NAS327700 NKO327694:NKO327700 NUK327694:NUK327700 OEG327694:OEG327700 OOC327694:OOC327700 OXY327694:OXY327700 PHU327694:PHU327700 PRQ327694:PRQ327700 QBM327694:QBM327700 QLI327694:QLI327700 QVE327694:QVE327700 RFA327694:RFA327700 ROW327694:ROW327700 RYS327694:RYS327700 SIO327694:SIO327700 SSK327694:SSK327700 TCG327694:TCG327700 TMC327694:TMC327700 TVY327694:TVY327700 UFU327694:UFU327700 UPQ327694:UPQ327700 UZM327694:UZM327700 VJI327694:VJI327700 VTE327694:VTE327700 WDA327694:WDA327700 WMW327694:WMW327700 WWS327694:WWS327700 AK393230:AK393236 KG393230:KG393236 UC393230:UC393236 ADY393230:ADY393236 ANU393230:ANU393236 AXQ393230:AXQ393236 BHM393230:BHM393236 BRI393230:BRI393236 CBE393230:CBE393236 CLA393230:CLA393236 CUW393230:CUW393236 DES393230:DES393236 DOO393230:DOO393236 DYK393230:DYK393236 EIG393230:EIG393236 ESC393230:ESC393236 FBY393230:FBY393236 FLU393230:FLU393236 FVQ393230:FVQ393236 GFM393230:GFM393236 GPI393230:GPI393236 GZE393230:GZE393236 HJA393230:HJA393236 HSW393230:HSW393236 ICS393230:ICS393236 IMO393230:IMO393236 IWK393230:IWK393236 JGG393230:JGG393236 JQC393230:JQC393236 JZY393230:JZY393236 KJU393230:KJU393236 KTQ393230:KTQ393236 LDM393230:LDM393236 LNI393230:LNI393236 LXE393230:LXE393236 MHA393230:MHA393236 MQW393230:MQW393236 NAS393230:NAS393236 NKO393230:NKO393236 NUK393230:NUK393236 OEG393230:OEG393236 OOC393230:OOC393236 OXY393230:OXY393236 PHU393230:PHU393236 PRQ393230:PRQ393236 QBM393230:QBM393236 QLI393230:QLI393236 QVE393230:QVE393236 RFA393230:RFA393236 ROW393230:ROW393236 RYS393230:RYS393236 SIO393230:SIO393236 SSK393230:SSK393236 TCG393230:TCG393236 TMC393230:TMC393236 TVY393230:TVY393236 UFU393230:UFU393236 UPQ393230:UPQ393236 UZM393230:UZM393236 VJI393230:VJI393236 VTE393230:VTE393236 WDA393230:WDA393236 WMW393230:WMW393236 WWS393230:WWS393236 AK458766:AK458772 KG458766:KG458772 UC458766:UC458772 ADY458766:ADY458772 ANU458766:ANU458772 AXQ458766:AXQ458772 BHM458766:BHM458772 BRI458766:BRI458772 CBE458766:CBE458772 CLA458766:CLA458772 CUW458766:CUW458772 DES458766:DES458772 DOO458766:DOO458772 DYK458766:DYK458772 EIG458766:EIG458772 ESC458766:ESC458772 FBY458766:FBY458772 FLU458766:FLU458772 FVQ458766:FVQ458772 GFM458766:GFM458772 GPI458766:GPI458772 GZE458766:GZE458772 HJA458766:HJA458772 HSW458766:HSW458772 ICS458766:ICS458772 IMO458766:IMO458772 IWK458766:IWK458772 JGG458766:JGG458772 JQC458766:JQC458772 JZY458766:JZY458772 KJU458766:KJU458772 KTQ458766:KTQ458772 LDM458766:LDM458772 LNI458766:LNI458772 LXE458766:LXE458772 MHA458766:MHA458772 MQW458766:MQW458772 NAS458766:NAS458772 NKO458766:NKO458772 NUK458766:NUK458772 OEG458766:OEG458772 OOC458766:OOC458772 OXY458766:OXY458772 PHU458766:PHU458772 PRQ458766:PRQ458772 QBM458766:QBM458772 QLI458766:QLI458772 QVE458766:QVE458772 RFA458766:RFA458772 ROW458766:ROW458772 RYS458766:RYS458772 SIO458766:SIO458772 SSK458766:SSK458772 TCG458766:TCG458772 TMC458766:TMC458772 TVY458766:TVY458772 UFU458766:UFU458772 UPQ458766:UPQ458772 UZM458766:UZM458772 VJI458766:VJI458772 VTE458766:VTE458772 WDA458766:WDA458772 WMW458766:WMW458772 WWS458766:WWS458772 AK524302:AK524308 KG524302:KG524308 UC524302:UC524308 ADY524302:ADY524308 ANU524302:ANU524308 AXQ524302:AXQ524308 BHM524302:BHM524308 BRI524302:BRI524308 CBE524302:CBE524308 CLA524302:CLA524308 CUW524302:CUW524308 DES524302:DES524308 DOO524302:DOO524308 DYK524302:DYK524308 EIG524302:EIG524308 ESC524302:ESC524308 FBY524302:FBY524308 FLU524302:FLU524308 FVQ524302:FVQ524308 GFM524302:GFM524308 GPI524302:GPI524308 GZE524302:GZE524308 HJA524302:HJA524308 HSW524302:HSW524308 ICS524302:ICS524308 IMO524302:IMO524308 IWK524302:IWK524308 JGG524302:JGG524308 JQC524302:JQC524308 JZY524302:JZY524308 KJU524302:KJU524308 KTQ524302:KTQ524308 LDM524302:LDM524308 LNI524302:LNI524308 LXE524302:LXE524308 MHA524302:MHA524308 MQW524302:MQW524308 NAS524302:NAS524308 NKO524302:NKO524308 NUK524302:NUK524308 OEG524302:OEG524308 OOC524302:OOC524308 OXY524302:OXY524308 PHU524302:PHU524308 PRQ524302:PRQ524308 QBM524302:QBM524308 QLI524302:QLI524308 QVE524302:QVE524308 RFA524302:RFA524308 ROW524302:ROW524308 RYS524302:RYS524308 SIO524302:SIO524308 SSK524302:SSK524308 TCG524302:TCG524308 TMC524302:TMC524308 TVY524302:TVY524308 UFU524302:UFU524308 UPQ524302:UPQ524308 UZM524302:UZM524308 VJI524302:VJI524308 VTE524302:VTE524308 WDA524302:WDA524308 WMW524302:WMW524308 WWS524302:WWS524308 AK589838:AK589844 KG589838:KG589844 UC589838:UC589844 ADY589838:ADY589844 ANU589838:ANU589844 AXQ589838:AXQ589844 BHM589838:BHM589844 BRI589838:BRI589844 CBE589838:CBE589844 CLA589838:CLA589844 CUW589838:CUW589844 DES589838:DES589844 DOO589838:DOO589844 DYK589838:DYK589844 EIG589838:EIG589844 ESC589838:ESC589844 FBY589838:FBY589844 FLU589838:FLU589844 FVQ589838:FVQ589844 GFM589838:GFM589844 GPI589838:GPI589844 GZE589838:GZE589844 HJA589838:HJA589844 HSW589838:HSW589844 ICS589838:ICS589844 IMO589838:IMO589844 IWK589838:IWK589844 JGG589838:JGG589844 JQC589838:JQC589844 JZY589838:JZY589844 KJU589838:KJU589844 KTQ589838:KTQ589844 LDM589838:LDM589844 LNI589838:LNI589844 LXE589838:LXE589844 MHA589838:MHA589844 MQW589838:MQW589844 NAS589838:NAS589844 NKO589838:NKO589844 NUK589838:NUK589844 OEG589838:OEG589844 OOC589838:OOC589844 OXY589838:OXY589844 PHU589838:PHU589844 PRQ589838:PRQ589844 QBM589838:QBM589844 QLI589838:QLI589844 QVE589838:QVE589844 RFA589838:RFA589844 ROW589838:ROW589844 RYS589838:RYS589844 SIO589838:SIO589844 SSK589838:SSK589844 TCG589838:TCG589844 TMC589838:TMC589844 TVY589838:TVY589844 UFU589838:UFU589844 UPQ589838:UPQ589844 UZM589838:UZM589844 VJI589838:VJI589844 VTE589838:VTE589844 WDA589838:WDA589844 WMW589838:WMW589844 WWS589838:WWS589844 AK655374:AK655380 KG655374:KG655380 UC655374:UC655380 ADY655374:ADY655380 ANU655374:ANU655380 AXQ655374:AXQ655380 BHM655374:BHM655380 BRI655374:BRI655380 CBE655374:CBE655380 CLA655374:CLA655380 CUW655374:CUW655380 DES655374:DES655380 DOO655374:DOO655380 DYK655374:DYK655380 EIG655374:EIG655380 ESC655374:ESC655380 FBY655374:FBY655380 FLU655374:FLU655380 FVQ655374:FVQ655380 GFM655374:GFM655380 GPI655374:GPI655380 GZE655374:GZE655380 HJA655374:HJA655380 HSW655374:HSW655380 ICS655374:ICS655380 IMO655374:IMO655380 IWK655374:IWK655380 JGG655374:JGG655380 JQC655374:JQC655380 JZY655374:JZY655380 KJU655374:KJU655380 KTQ655374:KTQ655380 LDM655374:LDM655380 LNI655374:LNI655380 LXE655374:LXE655380 MHA655374:MHA655380 MQW655374:MQW655380 NAS655374:NAS655380 NKO655374:NKO655380 NUK655374:NUK655380 OEG655374:OEG655380 OOC655374:OOC655380 OXY655374:OXY655380 PHU655374:PHU655380 PRQ655374:PRQ655380 QBM655374:QBM655380 QLI655374:QLI655380 QVE655374:QVE655380 RFA655374:RFA655380 ROW655374:ROW655380 RYS655374:RYS655380 SIO655374:SIO655380 SSK655374:SSK655380 TCG655374:TCG655380 TMC655374:TMC655380 TVY655374:TVY655380 UFU655374:UFU655380 UPQ655374:UPQ655380 UZM655374:UZM655380 VJI655374:VJI655380 VTE655374:VTE655380 WDA655374:WDA655380 WMW655374:WMW655380 WWS655374:WWS655380 AK720910:AK720916 KG720910:KG720916 UC720910:UC720916 ADY720910:ADY720916 ANU720910:ANU720916 AXQ720910:AXQ720916 BHM720910:BHM720916 BRI720910:BRI720916 CBE720910:CBE720916 CLA720910:CLA720916 CUW720910:CUW720916 DES720910:DES720916 DOO720910:DOO720916 DYK720910:DYK720916 EIG720910:EIG720916 ESC720910:ESC720916 FBY720910:FBY720916 FLU720910:FLU720916 FVQ720910:FVQ720916 GFM720910:GFM720916 GPI720910:GPI720916 GZE720910:GZE720916 HJA720910:HJA720916 HSW720910:HSW720916 ICS720910:ICS720916 IMO720910:IMO720916 IWK720910:IWK720916 JGG720910:JGG720916 JQC720910:JQC720916 JZY720910:JZY720916 KJU720910:KJU720916 KTQ720910:KTQ720916 LDM720910:LDM720916 LNI720910:LNI720916 LXE720910:LXE720916 MHA720910:MHA720916 MQW720910:MQW720916 NAS720910:NAS720916 NKO720910:NKO720916 NUK720910:NUK720916 OEG720910:OEG720916 OOC720910:OOC720916 OXY720910:OXY720916 PHU720910:PHU720916 PRQ720910:PRQ720916 QBM720910:QBM720916 QLI720910:QLI720916 QVE720910:QVE720916 RFA720910:RFA720916 ROW720910:ROW720916 RYS720910:RYS720916 SIO720910:SIO720916 SSK720910:SSK720916 TCG720910:TCG720916 TMC720910:TMC720916 TVY720910:TVY720916 UFU720910:UFU720916 UPQ720910:UPQ720916 UZM720910:UZM720916 VJI720910:VJI720916 VTE720910:VTE720916 WDA720910:WDA720916 WMW720910:WMW720916 WWS720910:WWS720916 AK786446:AK786452 KG786446:KG786452 UC786446:UC786452 ADY786446:ADY786452 ANU786446:ANU786452 AXQ786446:AXQ786452 BHM786446:BHM786452 BRI786446:BRI786452 CBE786446:CBE786452 CLA786446:CLA786452 CUW786446:CUW786452 DES786446:DES786452 DOO786446:DOO786452 DYK786446:DYK786452 EIG786446:EIG786452 ESC786446:ESC786452 FBY786446:FBY786452 FLU786446:FLU786452 FVQ786446:FVQ786452 GFM786446:GFM786452 GPI786446:GPI786452 GZE786446:GZE786452 HJA786446:HJA786452 HSW786446:HSW786452 ICS786446:ICS786452 IMO786446:IMO786452 IWK786446:IWK786452 JGG786446:JGG786452 JQC786446:JQC786452 JZY786446:JZY786452 KJU786446:KJU786452 KTQ786446:KTQ786452 LDM786446:LDM786452 LNI786446:LNI786452 LXE786446:LXE786452 MHA786446:MHA786452 MQW786446:MQW786452 NAS786446:NAS786452 NKO786446:NKO786452 NUK786446:NUK786452 OEG786446:OEG786452 OOC786446:OOC786452 OXY786446:OXY786452 PHU786446:PHU786452 PRQ786446:PRQ786452 QBM786446:QBM786452 QLI786446:QLI786452 QVE786446:QVE786452 RFA786446:RFA786452 ROW786446:ROW786452 RYS786446:RYS786452 SIO786446:SIO786452 SSK786446:SSK786452 TCG786446:TCG786452 TMC786446:TMC786452 TVY786446:TVY786452 UFU786446:UFU786452 UPQ786446:UPQ786452 UZM786446:UZM786452 VJI786446:VJI786452 VTE786446:VTE786452 WDA786446:WDA786452 WMW786446:WMW786452 WWS786446:WWS786452 AK851982:AK851988 KG851982:KG851988 UC851982:UC851988 ADY851982:ADY851988 ANU851982:ANU851988 AXQ851982:AXQ851988 BHM851982:BHM851988 BRI851982:BRI851988 CBE851982:CBE851988 CLA851982:CLA851988 CUW851982:CUW851988 DES851982:DES851988 DOO851982:DOO851988 DYK851982:DYK851988 EIG851982:EIG851988 ESC851982:ESC851988 FBY851982:FBY851988 FLU851982:FLU851988 FVQ851982:FVQ851988 GFM851982:GFM851988 GPI851982:GPI851988 GZE851982:GZE851988 HJA851982:HJA851988 HSW851982:HSW851988 ICS851982:ICS851988 IMO851982:IMO851988 IWK851982:IWK851988 JGG851982:JGG851988 JQC851982:JQC851988 JZY851982:JZY851988 KJU851982:KJU851988 KTQ851982:KTQ851988 LDM851982:LDM851988 LNI851982:LNI851988 LXE851982:LXE851988 MHA851982:MHA851988 MQW851982:MQW851988 NAS851982:NAS851988 NKO851982:NKO851988 NUK851982:NUK851988 OEG851982:OEG851988 OOC851982:OOC851988 OXY851982:OXY851988 PHU851982:PHU851988 PRQ851982:PRQ851988 QBM851982:QBM851988 QLI851982:QLI851988 QVE851982:QVE851988 RFA851982:RFA851988 ROW851982:ROW851988 RYS851982:RYS851988 SIO851982:SIO851988 SSK851982:SSK851988 TCG851982:TCG851988 TMC851982:TMC851988 TVY851982:TVY851988 UFU851982:UFU851988 UPQ851982:UPQ851988 UZM851982:UZM851988 VJI851982:VJI851988 VTE851982:VTE851988 WDA851982:WDA851988 WMW851982:WMW851988 WWS851982:WWS851988 AK917518:AK917524 KG917518:KG917524 UC917518:UC917524 ADY917518:ADY917524 ANU917518:ANU917524 AXQ917518:AXQ917524 BHM917518:BHM917524 BRI917518:BRI917524 CBE917518:CBE917524 CLA917518:CLA917524 CUW917518:CUW917524 DES917518:DES917524 DOO917518:DOO917524 DYK917518:DYK917524 EIG917518:EIG917524 ESC917518:ESC917524 FBY917518:FBY917524 FLU917518:FLU917524 FVQ917518:FVQ917524 GFM917518:GFM917524 GPI917518:GPI917524 GZE917518:GZE917524 HJA917518:HJA917524 HSW917518:HSW917524 ICS917518:ICS917524 IMO917518:IMO917524 IWK917518:IWK917524 JGG917518:JGG917524 JQC917518:JQC917524 JZY917518:JZY917524 KJU917518:KJU917524 KTQ917518:KTQ917524 LDM917518:LDM917524 LNI917518:LNI917524 LXE917518:LXE917524 MHA917518:MHA917524 MQW917518:MQW917524 NAS917518:NAS917524 NKO917518:NKO917524 NUK917518:NUK917524 OEG917518:OEG917524 OOC917518:OOC917524 OXY917518:OXY917524 PHU917518:PHU917524 PRQ917518:PRQ917524 QBM917518:QBM917524 QLI917518:QLI917524 QVE917518:QVE917524 RFA917518:RFA917524 ROW917518:ROW917524 RYS917518:RYS917524 SIO917518:SIO917524 SSK917518:SSK917524 TCG917518:TCG917524 TMC917518:TMC917524 TVY917518:TVY917524 UFU917518:UFU917524 UPQ917518:UPQ917524 UZM917518:UZM917524 VJI917518:VJI917524 VTE917518:VTE917524 WDA917518:WDA917524 WMW917518:WMW917524 WWS917518:WWS917524 AK983054:AK983060 KG983054:KG983060 UC983054:UC983060 ADY983054:ADY983060 ANU983054:ANU983060 AXQ983054:AXQ983060 BHM983054:BHM983060 BRI983054:BRI983060 CBE983054:CBE983060 CLA983054:CLA983060 CUW983054:CUW983060 DES983054:DES983060 DOO983054:DOO983060 DYK983054:DYK983060 EIG983054:EIG983060 ESC983054:ESC983060 FBY983054:FBY983060 FLU983054:FLU983060 FVQ983054:FVQ983060 GFM983054:GFM983060 GPI983054:GPI983060 GZE983054:GZE983060 HJA983054:HJA983060 HSW983054:HSW983060 ICS983054:ICS983060 IMO983054:IMO983060 IWK983054:IWK983060 JGG983054:JGG983060 JQC983054:JQC983060 JZY983054:JZY983060 KJU983054:KJU983060 KTQ983054:KTQ983060 LDM983054:LDM983060 LNI983054:LNI983060 LXE983054:LXE983060 MHA983054:MHA983060 MQW983054:MQW983060 NAS983054:NAS983060 NKO983054:NKO983060 NUK983054:NUK983060 OEG983054:OEG983060 OOC983054:OOC983060 OXY983054:OXY983060 PHU983054:PHU983060 PRQ983054:PRQ983060 QBM983054:QBM983060 QLI983054:QLI983060 QVE983054:QVE983060 RFA983054:RFA983060 ROW983054:ROW983060 RYS983054:RYS983060 SIO983054:SIO983060 SSK983054:SSK983060 TCG983054:TCG983060 TMC983054:TMC983060 TVY983054:TVY983060 UFU983054:UFU983060 UPQ983054:UPQ983060 UZM983054:UZM983060 VJI983054:VJI983060 VTE983054:VTE983060 WDA983054:WDA983060 UC18:UC24">
      <formula1>900</formula1>
    </dataValidation>
    <dataValidation type="list" allowBlank="1" showInputMessage="1" showErrorMessage="1" errorTitle="Ошибка" error="Выберите значение из списка" sqref="TS24 ADO24 ANK24 AXG24 BHC24 BQY24 CAU24 CKQ24 CUM24 DEI24 DOE24 DYA24 EHW24 ERS24 FBO24 FLK24 FVG24 GFC24 GOY24 GYU24 HIQ24 HSM24 ICI24 IME24 IWA24 JFW24 JPS24 JZO24 KJK24 KTG24 LDC24 LMY24 LWU24 MGQ24 MQM24 NAI24 NKE24 NUA24 ODW24 ONS24 OXO24 PHK24 PRG24 QBC24 QKY24 QUU24 REQ24 ROM24 RYI24 SIE24 SSA24 TBW24 TLS24 TVO24 UFK24 UPG24 UZC24 VIY24 VSU24 WCQ24 WMM24 WWI24 M24 WWI983060 M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M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M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M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M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M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M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M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M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M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M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M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M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M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M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JW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KD65556:KD65557 TZ65556:TZ65557 ADV65556:ADV65557 ANR65556:ANR65557 AXN65556:AXN65557 BHJ65556:BHJ65557 BRF65556:BRF65557 CBB65556:CBB65557 CKX65556:CKX65557 CUT65556:CUT65557 DEP65556:DEP65557 DOL65556:DOL65557 DYH65556:DYH65557 EID65556:EID65557 ERZ65556:ERZ65557 FBV65556:FBV65557 FLR65556:FLR65557 FVN65556:FVN65557 GFJ65556:GFJ65557 GPF65556:GPF65557 GZB65556:GZB65557 HIX65556:HIX65557 HST65556:HST65557 ICP65556:ICP65557 IML65556:IML65557 IWH65556:IWH65557 JGD65556:JGD65557 JPZ65556:JPZ65557 JZV65556:JZV65557 KJR65556:KJR65557 KTN65556:KTN65557 LDJ65556:LDJ65557 LNF65556:LNF65557 LXB65556:LXB65557 MGX65556:MGX65557 MQT65556:MQT65557 NAP65556:NAP65557 NKL65556:NKL65557 NUH65556:NUH65557 OED65556:OED65557 ONZ65556:ONZ65557 OXV65556:OXV65557 PHR65556:PHR65557 PRN65556:PRN65557 QBJ65556:QBJ65557 QLF65556:QLF65557 QVB65556:QVB65557 REX65556:REX65557 ROT65556:ROT65557 RYP65556:RYP65557 SIL65556:SIL65557 SSH65556:SSH65557 TCD65556:TCD65557 TLZ65556:TLZ65557 TVV65556:TVV65557 UFR65556:UFR65557 UPN65556:UPN65557 UZJ65556:UZJ65557 VJF65556:VJF65557 VTB65556:VTB65557 WCX65556:WCX65557 WMT65556:WMT65557 WWP65556:WWP65557 T131092:T131093 KD131092:KD131093 TZ131092:TZ131093 ADV131092:ADV131093 ANR131092:ANR131093 AXN131092:AXN131093 BHJ131092:BHJ131093 BRF131092:BRF131093 CBB131092:CBB131093 CKX131092:CKX131093 CUT131092:CUT131093 DEP131092:DEP131093 DOL131092:DOL131093 DYH131092:DYH131093 EID131092:EID131093 ERZ131092:ERZ131093 FBV131092:FBV131093 FLR131092:FLR131093 FVN131092:FVN131093 GFJ131092:GFJ131093 GPF131092:GPF131093 GZB131092:GZB131093 HIX131092:HIX131093 HST131092:HST131093 ICP131092:ICP131093 IML131092:IML131093 IWH131092:IWH131093 JGD131092:JGD131093 JPZ131092:JPZ131093 JZV131092:JZV131093 KJR131092:KJR131093 KTN131092:KTN131093 LDJ131092:LDJ131093 LNF131092:LNF131093 LXB131092:LXB131093 MGX131092:MGX131093 MQT131092:MQT131093 NAP131092:NAP131093 NKL131092:NKL131093 NUH131092:NUH131093 OED131092:OED131093 ONZ131092:ONZ131093 OXV131092:OXV131093 PHR131092:PHR131093 PRN131092:PRN131093 QBJ131092:QBJ131093 QLF131092:QLF131093 QVB131092:QVB131093 REX131092:REX131093 ROT131092:ROT131093 RYP131092:RYP131093 SIL131092:SIL131093 SSH131092:SSH131093 TCD131092:TCD131093 TLZ131092:TLZ131093 TVV131092:TVV131093 UFR131092:UFR131093 UPN131092:UPN131093 UZJ131092:UZJ131093 VJF131092:VJF131093 VTB131092:VTB131093 WCX131092:WCX131093 WMT131092:WMT131093 WWP131092:WWP131093 T196628:T196629 KD196628:KD196629 TZ196628:TZ196629 ADV196628:ADV196629 ANR196628:ANR196629 AXN196628:AXN196629 BHJ196628:BHJ196629 BRF196628:BRF196629 CBB196628:CBB196629 CKX196628:CKX196629 CUT196628:CUT196629 DEP196628:DEP196629 DOL196628:DOL196629 DYH196628:DYH196629 EID196628:EID196629 ERZ196628:ERZ196629 FBV196628:FBV196629 FLR196628:FLR196629 FVN196628:FVN196629 GFJ196628:GFJ196629 GPF196628:GPF196629 GZB196628:GZB196629 HIX196628:HIX196629 HST196628:HST196629 ICP196628:ICP196629 IML196628:IML196629 IWH196628:IWH196629 JGD196628:JGD196629 JPZ196628:JPZ196629 JZV196628:JZV196629 KJR196628:KJR196629 KTN196628:KTN196629 LDJ196628:LDJ196629 LNF196628:LNF196629 LXB196628:LXB196629 MGX196628:MGX196629 MQT196628:MQT196629 NAP196628:NAP196629 NKL196628:NKL196629 NUH196628:NUH196629 OED196628:OED196629 ONZ196628:ONZ196629 OXV196628:OXV196629 PHR196628:PHR196629 PRN196628:PRN196629 QBJ196628:QBJ196629 QLF196628:QLF196629 QVB196628:QVB196629 REX196628:REX196629 ROT196628:ROT196629 RYP196628:RYP196629 SIL196628:SIL196629 SSH196628:SSH196629 TCD196628:TCD196629 TLZ196628:TLZ196629 TVV196628:TVV196629 UFR196628:UFR196629 UPN196628:UPN196629 UZJ196628:UZJ196629 VJF196628:VJF196629 VTB196628:VTB196629 WCX196628:WCX196629 WMT196628:WMT196629 WWP196628:WWP196629 T262164:T262165 KD262164:KD262165 TZ262164:TZ262165 ADV262164:ADV262165 ANR262164:ANR262165 AXN262164:AXN262165 BHJ262164:BHJ262165 BRF262164:BRF262165 CBB262164:CBB262165 CKX262164:CKX262165 CUT262164:CUT262165 DEP262164:DEP262165 DOL262164:DOL262165 DYH262164:DYH262165 EID262164:EID262165 ERZ262164:ERZ262165 FBV262164:FBV262165 FLR262164:FLR262165 FVN262164:FVN262165 GFJ262164:GFJ262165 GPF262164:GPF262165 GZB262164:GZB262165 HIX262164:HIX262165 HST262164:HST262165 ICP262164:ICP262165 IML262164:IML262165 IWH262164:IWH262165 JGD262164:JGD262165 JPZ262164:JPZ262165 JZV262164:JZV262165 KJR262164:KJR262165 KTN262164:KTN262165 LDJ262164:LDJ262165 LNF262164:LNF262165 LXB262164:LXB262165 MGX262164:MGX262165 MQT262164:MQT262165 NAP262164:NAP262165 NKL262164:NKL262165 NUH262164:NUH262165 OED262164:OED262165 ONZ262164:ONZ262165 OXV262164:OXV262165 PHR262164:PHR262165 PRN262164:PRN262165 QBJ262164:QBJ262165 QLF262164:QLF262165 QVB262164:QVB262165 REX262164:REX262165 ROT262164:ROT262165 RYP262164:RYP262165 SIL262164:SIL262165 SSH262164:SSH262165 TCD262164:TCD262165 TLZ262164:TLZ262165 TVV262164:TVV262165 UFR262164:UFR262165 UPN262164:UPN262165 UZJ262164:UZJ262165 VJF262164:VJF262165 VTB262164:VTB262165 WCX262164:WCX262165 WMT262164:WMT262165 WWP262164:WWP262165 T327700:T327701 KD327700:KD327701 TZ327700:TZ327701 ADV327700:ADV327701 ANR327700:ANR327701 AXN327700:AXN327701 BHJ327700:BHJ327701 BRF327700:BRF327701 CBB327700:CBB327701 CKX327700:CKX327701 CUT327700:CUT327701 DEP327700:DEP327701 DOL327700:DOL327701 DYH327700:DYH327701 EID327700:EID327701 ERZ327700:ERZ327701 FBV327700:FBV327701 FLR327700:FLR327701 FVN327700:FVN327701 GFJ327700:GFJ327701 GPF327700:GPF327701 GZB327700:GZB327701 HIX327700:HIX327701 HST327700:HST327701 ICP327700:ICP327701 IML327700:IML327701 IWH327700:IWH327701 JGD327700:JGD327701 JPZ327700:JPZ327701 JZV327700:JZV327701 KJR327700:KJR327701 KTN327700:KTN327701 LDJ327700:LDJ327701 LNF327700:LNF327701 LXB327700:LXB327701 MGX327700:MGX327701 MQT327700:MQT327701 NAP327700:NAP327701 NKL327700:NKL327701 NUH327700:NUH327701 OED327700:OED327701 ONZ327700:ONZ327701 OXV327700:OXV327701 PHR327700:PHR327701 PRN327700:PRN327701 QBJ327700:QBJ327701 QLF327700:QLF327701 QVB327700:QVB327701 REX327700:REX327701 ROT327700:ROT327701 RYP327700:RYP327701 SIL327700:SIL327701 SSH327700:SSH327701 TCD327700:TCD327701 TLZ327700:TLZ327701 TVV327700:TVV327701 UFR327700:UFR327701 UPN327700:UPN327701 UZJ327700:UZJ327701 VJF327700:VJF327701 VTB327700:VTB327701 WCX327700:WCX327701 WMT327700:WMT327701 WWP327700:WWP327701 T393236:T393237 KD393236:KD393237 TZ393236:TZ393237 ADV393236:ADV393237 ANR393236:ANR393237 AXN393236:AXN393237 BHJ393236:BHJ393237 BRF393236:BRF393237 CBB393236:CBB393237 CKX393236:CKX393237 CUT393236:CUT393237 DEP393236:DEP393237 DOL393236:DOL393237 DYH393236:DYH393237 EID393236:EID393237 ERZ393236:ERZ393237 FBV393236:FBV393237 FLR393236:FLR393237 FVN393236:FVN393237 GFJ393236:GFJ393237 GPF393236:GPF393237 GZB393236:GZB393237 HIX393236:HIX393237 HST393236:HST393237 ICP393236:ICP393237 IML393236:IML393237 IWH393236:IWH393237 JGD393236:JGD393237 JPZ393236:JPZ393237 JZV393236:JZV393237 KJR393236:KJR393237 KTN393236:KTN393237 LDJ393236:LDJ393237 LNF393236:LNF393237 LXB393236:LXB393237 MGX393236:MGX393237 MQT393236:MQT393237 NAP393236:NAP393237 NKL393236:NKL393237 NUH393236:NUH393237 OED393236:OED393237 ONZ393236:ONZ393237 OXV393236:OXV393237 PHR393236:PHR393237 PRN393236:PRN393237 QBJ393236:QBJ393237 QLF393236:QLF393237 QVB393236:QVB393237 REX393236:REX393237 ROT393236:ROT393237 RYP393236:RYP393237 SIL393236:SIL393237 SSH393236:SSH393237 TCD393236:TCD393237 TLZ393236:TLZ393237 TVV393236:TVV393237 UFR393236:UFR393237 UPN393236:UPN393237 UZJ393236:UZJ393237 VJF393236:VJF393237 VTB393236:VTB393237 WCX393236:WCX393237 WMT393236:WMT393237 WWP393236:WWP393237 T458772:T458773 KD458772:KD458773 TZ458772:TZ458773 ADV458772:ADV458773 ANR458772:ANR458773 AXN458772:AXN458773 BHJ458772:BHJ458773 BRF458772:BRF458773 CBB458772:CBB458773 CKX458772:CKX458773 CUT458772:CUT458773 DEP458772:DEP458773 DOL458772:DOL458773 DYH458772:DYH458773 EID458772:EID458773 ERZ458772:ERZ458773 FBV458772:FBV458773 FLR458772:FLR458773 FVN458772:FVN458773 GFJ458772:GFJ458773 GPF458772:GPF458773 GZB458772:GZB458773 HIX458772:HIX458773 HST458772:HST458773 ICP458772:ICP458773 IML458772:IML458773 IWH458772:IWH458773 JGD458772:JGD458773 JPZ458772:JPZ458773 JZV458772:JZV458773 KJR458772:KJR458773 KTN458772:KTN458773 LDJ458772:LDJ458773 LNF458772:LNF458773 LXB458772:LXB458773 MGX458772:MGX458773 MQT458772:MQT458773 NAP458772:NAP458773 NKL458772:NKL458773 NUH458772:NUH458773 OED458772:OED458773 ONZ458772:ONZ458773 OXV458772:OXV458773 PHR458772:PHR458773 PRN458772:PRN458773 QBJ458772:QBJ458773 QLF458772:QLF458773 QVB458772:QVB458773 REX458772:REX458773 ROT458772:ROT458773 RYP458772:RYP458773 SIL458772:SIL458773 SSH458772:SSH458773 TCD458772:TCD458773 TLZ458772:TLZ458773 TVV458772:TVV458773 UFR458772:UFR458773 UPN458772:UPN458773 UZJ458772:UZJ458773 VJF458772:VJF458773 VTB458772:VTB458773 WCX458772:WCX458773 WMT458772:WMT458773 WWP458772:WWP458773 T524308:T524309 KD524308:KD524309 TZ524308:TZ524309 ADV524308:ADV524309 ANR524308:ANR524309 AXN524308:AXN524309 BHJ524308:BHJ524309 BRF524308:BRF524309 CBB524308:CBB524309 CKX524308:CKX524309 CUT524308:CUT524309 DEP524308:DEP524309 DOL524308:DOL524309 DYH524308:DYH524309 EID524308:EID524309 ERZ524308:ERZ524309 FBV524308:FBV524309 FLR524308:FLR524309 FVN524308:FVN524309 GFJ524308:GFJ524309 GPF524308:GPF524309 GZB524308:GZB524309 HIX524308:HIX524309 HST524308:HST524309 ICP524308:ICP524309 IML524308:IML524309 IWH524308:IWH524309 JGD524308:JGD524309 JPZ524308:JPZ524309 JZV524308:JZV524309 KJR524308:KJR524309 KTN524308:KTN524309 LDJ524308:LDJ524309 LNF524308:LNF524309 LXB524308:LXB524309 MGX524308:MGX524309 MQT524308:MQT524309 NAP524308:NAP524309 NKL524308:NKL524309 NUH524308:NUH524309 OED524308:OED524309 ONZ524308:ONZ524309 OXV524308:OXV524309 PHR524308:PHR524309 PRN524308:PRN524309 QBJ524308:QBJ524309 QLF524308:QLF524309 QVB524308:QVB524309 REX524308:REX524309 ROT524308:ROT524309 RYP524308:RYP524309 SIL524308:SIL524309 SSH524308:SSH524309 TCD524308:TCD524309 TLZ524308:TLZ524309 TVV524308:TVV524309 UFR524308:UFR524309 UPN524308:UPN524309 UZJ524308:UZJ524309 VJF524308:VJF524309 VTB524308:VTB524309 WCX524308:WCX524309 WMT524308:WMT524309 WWP524308:WWP524309 T589844:T589845 KD589844:KD589845 TZ589844:TZ589845 ADV589844:ADV589845 ANR589844:ANR589845 AXN589844:AXN589845 BHJ589844:BHJ589845 BRF589844:BRF589845 CBB589844:CBB589845 CKX589844:CKX589845 CUT589844:CUT589845 DEP589844:DEP589845 DOL589844:DOL589845 DYH589844:DYH589845 EID589844:EID589845 ERZ589844:ERZ589845 FBV589844:FBV589845 FLR589844:FLR589845 FVN589844:FVN589845 GFJ589844:GFJ589845 GPF589844:GPF589845 GZB589844:GZB589845 HIX589844:HIX589845 HST589844:HST589845 ICP589844:ICP589845 IML589844:IML589845 IWH589844:IWH589845 JGD589844:JGD589845 JPZ589844:JPZ589845 JZV589844:JZV589845 KJR589844:KJR589845 KTN589844:KTN589845 LDJ589844:LDJ589845 LNF589844:LNF589845 LXB589844:LXB589845 MGX589844:MGX589845 MQT589844:MQT589845 NAP589844:NAP589845 NKL589844:NKL589845 NUH589844:NUH589845 OED589844:OED589845 ONZ589844:ONZ589845 OXV589844:OXV589845 PHR589844:PHR589845 PRN589844:PRN589845 QBJ589844:QBJ589845 QLF589844:QLF589845 QVB589844:QVB589845 REX589844:REX589845 ROT589844:ROT589845 RYP589844:RYP589845 SIL589844:SIL589845 SSH589844:SSH589845 TCD589844:TCD589845 TLZ589844:TLZ589845 TVV589844:TVV589845 UFR589844:UFR589845 UPN589844:UPN589845 UZJ589844:UZJ589845 VJF589844:VJF589845 VTB589844:VTB589845 WCX589844:WCX589845 WMT589844:WMT589845 WWP589844:WWP589845 T655380:T655381 KD655380:KD655381 TZ655380:TZ655381 ADV655380:ADV655381 ANR655380:ANR655381 AXN655380:AXN655381 BHJ655380:BHJ655381 BRF655380:BRF655381 CBB655380:CBB655381 CKX655380:CKX655381 CUT655380:CUT655381 DEP655380:DEP655381 DOL655380:DOL655381 DYH655380:DYH655381 EID655380:EID655381 ERZ655380:ERZ655381 FBV655380:FBV655381 FLR655380:FLR655381 FVN655380:FVN655381 GFJ655380:GFJ655381 GPF655380:GPF655381 GZB655380:GZB655381 HIX655380:HIX655381 HST655380:HST655381 ICP655380:ICP655381 IML655380:IML655381 IWH655380:IWH655381 JGD655380:JGD655381 JPZ655380:JPZ655381 JZV655380:JZV655381 KJR655380:KJR655381 KTN655380:KTN655381 LDJ655380:LDJ655381 LNF655380:LNF655381 LXB655380:LXB655381 MGX655380:MGX655381 MQT655380:MQT655381 NAP655380:NAP655381 NKL655380:NKL655381 NUH655380:NUH655381 OED655380:OED655381 ONZ655380:ONZ655381 OXV655380:OXV655381 PHR655380:PHR655381 PRN655380:PRN655381 QBJ655380:QBJ655381 QLF655380:QLF655381 QVB655380:QVB655381 REX655380:REX655381 ROT655380:ROT655381 RYP655380:RYP655381 SIL655380:SIL655381 SSH655380:SSH655381 TCD655380:TCD655381 TLZ655380:TLZ655381 TVV655380:TVV655381 UFR655380:UFR655381 UPN655380:UPN655381 UZJ655380:UZJ655381 VJF655380:VJF655381 VTB655380:VTB655381 WCX655380:WCX655381 WMT655380:WMT655381 WWP655380:WWP655381 T720916:T720917 KD720916:KD720917 TZ720916:TZ720917 ADV720916:ADV720917 ANR720916:ANR720917 AXN720916:AXN720917 BHJ720916:BHJ720917 BRF720916:BRF720917 CBB720916:CBB720917 CKX720916:CKX720917 CUT720916:CUT720917 DEP720916:DEP720917 DOL720916:DOL720917 DYH720916:DYH720917 EID720916:EID720917 ERZ720916:ERZ720917 FBV720916:FBV720917 FLR720916:FLR720917 FVN720916:FVN720917 GFJ720916:GFJ720917 GPF720916:GPF720917 GZB720916:GZB720917 HIX720916:HIX720917 HST720916:HST720917 ICP720916:ICP720917 IML720916:IML720917 IWH720916:IWH720917 JGD720916:JGD720917 JPZ720916:JPZ720917 JZV720916:JZV720917 KJR720916:KJR720917 KTN720916:KTN720917 LDJ720916:LDJ720917 LNF720916:LNF720917 LXB720916:LXB720917 MGX720916:MGX720917 MQT720916:MQT720917 NAP720916:NAP720917 NKL720916:NKL720917 NUH720916:NUH720917 OED720916:OED720917 ONZ720916:ONZ720917 OXV720916:OXV720917 PHR720916:PHR720917 PRN720916:PRN720917 QBJ720916:QBJ720917 QLF720916:QLF720917 QVB720916:QVB720917 REX720916:REX720917 ROT720916:ROT720917 RYP720916:RYP720917 SIL720916:SIL720917 SSH720916:SSH720917 TCD720916:TCD720917 TLZ720916:TLZ720917 TVV720916:TVV720917 UFR720916:UFR720917 UPN720916:UPN720917 UZJ720916:UZJ720917 VJF720916:VJF720917 VTB720916:VTB720917 WCX720916:WCX720917 WMT720916:WMT720917 WWP720916:WWP720917 T786452:T786453 KD786452:KD786453 TZ786452:TZ786453 ADV786452:ADV786453 ANR786452:ANR786453 AXN786452:AXN786453 BHJ786452:BHJ786453 BRF786452:BRF786453 CBB786452:CBB786453 CKX786452:CKX786453 CUT786452:CUT786453 DEP786452:DEP786453 DOL786452:DOL786453 DYH786452:DYH786453 EID786452:EID786453 ERZ786452:ERZ786453 FBV786452:FBV786453 FLR786452:FLR786453 FVN786452:FVN786453 GFJ786452:GFJ786453 GPF786452:GPF786453 GZB786452:GZB786453 HIX786452:HIX786453 HST786452:HST786453 ICP786452:ICP786453 IML786452:IML786453 IWH786452:IWH786453 JGD786452:JGD786453 JPZ786452:JPZ786453 JZV786452:JZV786453 KJR786452:KJR786453 KTN786452:KTN786453 LDJ786452:LDJ786453 LNF786452:LNF786453 LXB786452:LXB786453 MGX786452:MGX786453 MQT786452:MQT786453 NAP786452:NAP786453 NKL786452:NKL786453 NUH786452:NUH786453 OED786452:OED786453 ONZ786452:ONZ786453 OXV786452:OXV786453 PHR786452:PHR786453 PRN786452:PRN786453 QBJ786452:QBJ786453 QLF786452:QLF786453 QVB786452:QVB786453 REX786452:REX786453 ROT786452:ROT786453 RYP786452:RYP786453 SIL786452:SIL786453 SSH786452:SSH786453 TCD786452:TCD786453 TLZ786452:TLZ786453 TVV786452:TVV786453 UFR786452:UFR786453 UPN786452:UPN786453 UZJ786452:UZJ786453 VJF786452:VJF786453 VTB786452:VTB786453 WCX786452:WCX786453 WMT786452:WMT786453 WWP786452:WWP786453 T851988:T851989 KD851988:KD851989 TZ851988:TZ851989 ADV851988:ADV851989 ANR851988:ANR851989 AXN851988:AXN851989 BHJ851988:BHJ851989 BRF851988:BRF851989 CBB851988:CBB851989 CKX851988:CKX851989 CUT851988:CUT851989 DEP851988:DEP851989 DOL851988:DOL851989 DYH851988:DYH851989 EID851988:EID851989 ERZ851988:ERZ851989 FBV851988:FBV851989 FLR851988:FLR851989 FVN851988:FVN851989 GFJ851988:GFJ851989 GPF851988:GPF851989 GZB851988:GZB851989 HIX851988:HIX851989 HST851988:HST851989 ICP851988:ICP851989 IML851988:IML851989 IWH851988:IWH851989 JGD851988:JGD851989 JPZ851988:JPZ851989 JZV851988:JZV851989 KJR851988:KJR851989 KTN851988:KTN851989 LDJ851988:LDJ851989 LNF851988:LNF851989 LXB851988:LXB851989 MGX851988:MGX851989 MQT851988:MQT851989 NAP851988:NAP851989 NKL851988:NKL851989 NUH851988:NUH851989 OED851988:OED851989 ONZ851988:ONZ851989 OXV851988:OXV851989 PHR851988:PHR851989 PRN851988:PRN851989 QBJ851988:QBJ851989 QLF851988:QLF851989 QVB851988:QVB851989 REX851988:REX851989 ROT851988:ROT851989 RYP851988:RYP851989 SIL851988:SIL851989 SSH851988:SSH851989 TCD851988:TCD851989 TLZ851988:TLZ851989 TVV851988:TVV851989 UFR851988:UFR851989 UPN851988:UPN851989 UZJ851988:UZJ851989 VJF851988:VJF851989 VTB851988:VTB851989 WCX851988:WCX851989 WMT851988:WMT851989 WWP851988:WWP851989 T917524:T917525 KD917524:KD917525 TZ917524:TZ917525 ADV917524:ADV917525 ANR917524:ANR917525 AXN917524:AXN917525 BHJ917524:BHJ917525 BRF917524:BRF917525 CBB917524:CBB917525 CKX917524:CKX917525 CUT917524:CUT917525 DEP917524:DEP917525 DOL917524:DOL917525 DYH917524:DYH917525 EID917524:EID917525 ERZ917524:ERZ917525 FBV917524:FBV917525 FLR917524:FLR917525 FVN917524:FVN917525 GFJ917524:GFJ917525 GPF917524:GPF917525 GZB917524:GZB917525 HIX917524:HIX917525 HST917524:HST917525 ICP917524:ICP917525 IML917524:IML917525 IWH917524:IWH917525 JGD917524:JGD917525 JPZ917524:JPZ917525 JZV917524:JZV917525 KJR917524:KJR917525 KTN917524:KTN917525 LDJ917524:LDJ917525 LNF917524:LNF917525 LXB917524:LXB917525 MGX917524:MGX917525 MQT917524:MQT917525 NAP917524:NAP917525 NKL917524:NKL917525 NUH917524:NUH917525 OED917524:OED917525 ONZ917524:ONZ917525 OXV917524:OXV917525 PHR917524:PHR917525 PRN917524:PRN917525 QBJ917524:QBJ917525 QLF917524:QLF917525 QVB917524:QVB917525 REX917524:REX917525 ROT917524:ROT917525 RYP917524:RYP917525 SIL917524:SIL917525 SSH917524:SSH917525 TCD917524:TCD917525 TLZ917524:TLZ917525 TVV917524:TVV917525 UFR917524:UFR917525 UPN917524:UPN917525 UZJ917524:UZJ917525 VJF917524:VJF917525 VTB917524:VTB917525 WCX917524:WCX917525 WMT917524:WMT917525 WWP917524:WWP917525 T983060:T983061 KD983060:KD983061 TZ983060:TZ983061 ADV983060:ADV983061 ANR983060:ANR983061 AXN983060:AXN983061 BHJ983060:BHJ983061 BRF983060:BRF983061 CBB983060:CBB983061 CKX983060:CKX983061 CUT983060:CUT983061 DEP983060:DEP983061 DOL983060:DOL983061 DYH983060:DYH983061 EID983060:EID983061 ERZ983060:ERZ983061 FBV983060:FBV983061 FLR983060:FLR983061 FVN983060:FVN983061 GFJ983060:GFJ983061 GPF983060:GPF983061 GZB983060:GZB983061 HIX983060:HIX983061 HST983060:HST983061 ICP983060:ICP983061 IML983060:IML983061 IWH983060:IWH983061 JGD983060:JGD983061 JPZ983060:JPZ983061 JZV983060:JZV983061 KJR983060:KJR983061 KTN983060:KTN983061 LDJ983060:LDJ983061 LNF983060:LNF983061 LXB983060:LXB983061 MGX983060:MGX983061 MQT983060:MQT983061 NAP983060:NAP983061 NKL983060:NKL983061 NUH983060:NUH983061 OED983060:OED983061 ONZ983060:ONZ983061 OXV983060:OXV983061 PHR983060:PHR983061 PRN983060:PRN983061 QBJ983060:QBJ983061 QLF983060:QLF983061 QVB983060:QVB983061 REX983060:REX983061 ROT983060:ROT983061 RYP983060:RYP983061 SIL983060:SIL983061 SSH983060:SSH983061 TCD983060:TCD983061 TLZ983060:TLZ983061 TVV983060:TVV983061 UFR983060:UFR983061 UPN983060:UPN983061 UZJ983060:UZJ983061 VJF983060:VJF983061 VTB983060:VTB983061 WCX983060:WCX983061 WMT983060:WMT983061 WWP983060:WWP983061 WWN983060:WWN983061 R65556:R65557 KB65556:KB65557 TX65556:TX65557 ADT65556:ADT65557 ANP65556:ANP65557 AXL65556:AXL65557 BHH65556:BHH65557 BRD65556:BRD65557 CAZ65556:CAZ65557 CKV65556:CKV65557 CUR65556:CUR65557 DEN65556:DEN65557 DOJ65556:DOJ65557 DYF65556:DYF65557 EIB65556:EIB65557 ERX65556:ERX65557 FBT65556:FBT65557 FLP65556:FLP65557 FVL65556:FVL65557 GFH65556:GFH65557 GPD65556:GPD65557 GYZ65556:GYZ65557 HIV65556:HIV65557 HSR65556:HSR65557 ICN65556:ICN65557 IMJ65556:IMJ65557 IWF65556:IWF65557 JGB65556:JGB65557 JPX65556:JPX65557 JZT65556:JZT65557 KJP65556:KJP65557 KTL65556:KTL65557 LDH65556:LDH65557 LND65556:LND65557 LWZ65556:LWZ65557 MGV65556:MGV65557 MQR65556:MQR65557 NAN65556:NAN65557 NKJ65556:NKJ65557 NUF65556:NUF65557 OEB65556:OEB65557 ONX65556:ONX65557 OXT65556:OXT65557 PHP65556:PHP65557 PRL65556:PRL65557 QBH65556:QBH65557 QLD65556:QLD65557 QUZ65556:QUZ65557 REV65556:REV65557 ROR65556:ROR65557 RYN65556:RYN65557 SIJ65556:SIJ65557 SSF65556:SSF65557 TCB65556:TCB65557 TLX65556:TLX65557 TVT65556:TVT65557 UFP65556:UFP65557 UPL65556:UPL65557 UZH65556:UZH65557 VJD65556:VJD65557 VSZ65556:VSZ65557 WCV65556:WCV65557 WMR65556:WMR65557 WWN65556:WWN65557 R131092:R131093 KB131092:KB131093 TX131092:TX131093 ADT131092:ADT131093 ANP131092:ANP131093 AXL131092:AXL131093 BHH131092:BHH131093 BRD131092:BRD131093 CAZ131092:CAZ131093 CKV131092:CKV131093 CUR131092:CUR131093 DEN131092:DEN131093 DOJ131092:DOJ131093 DYF131092:DYF131093 EIB131092:EIB131093 ERX131092:ERX131093 FBT131092:FBT131093 FLP131092:FLP131093 FVL131092:FVL131093 GFH131092:GFH131093 GPD131092:GPD131093 GYZ131092:GYZ131093 HIV131092:HIV131093 HSR131092:HSR131093 ICN131092:ICN131093 IMJ131092:IMJ131093 IWF131092:IWF131093 JGB131092:JGB131093 JPX131092:JPX131093 JZT131092:JZT131093 KJP131092:KJP131093 KTL131092:KTL131093 LDH131092:LDH131093 LND131092:LND131093 LWZ131092:LWZ131093 MGV131092:MGV131093 MQR131092:MQR131093 NAN131092:NAN131093 NKJ131092:NKJ131093 NUF131092:NUF131093 OEB131092:OEB131093 ONX131092:ONX131093 OXT131092:OXT131093 PHP131092:PHP131093 PRL131092:PRL131093 QBH131092:QBH131093 QLD131092:QLD131093 QUZ131092:QUZ131093 REV131092:REV131093 ROR131092:ROR131093 RYN131092:RYN131093 SIJ131092:SIJ131093 SSF131092:SSF131093 TCB131092:TCB131093 TLX131092:TLX131093 TVT131092:TVT131093 UFP131092:UFP131093 UPL131092:UPL131093 UZH131092:UZH131093 VJD131092:VJD131093 VSZ131092:VSZ131093 WCV131092:WCV131093 WMR131092:WMR131093 WWN131092:WWN131093 R196628:R196629 KB196628:KB196629 TX196628:TX196629 ADT196628:ADT196629 ANP196628:ANP196629 AXL196628:AXL196629 BHH196628:BHH196629 BRD196628:BRD196629 CAZ196628:CAZ196629 CKV196628:CKV196629 CUR196628:CUR196629 DEN196628:DEN196629 DOJ196628:DOJ196629 DYF196628:DYF196629 EIB196628:EIB196629 ERX196628:ERX196629 FBT196628:FBT196629 FLP196628:FLP196629 FVL196628:FVL196629 GFH196628:GFH196629 GPD196628:GPD196629 GYZ196628:GYZ196629 HIV196628:HIV196629 HSR196628:HSR196629 ICN196628:ICN196629 IMJ196628:IMJ196629 IWF196628:IWF196629 JGB196628:JGB196629 JPX196628:JPX196629 JZT196628:JZT196629 KJP196628:KJP196629 KTL196628:KTL196629 LDH196628:LDH196629 LND196628:LND196629 LWZ196628:LWZ196629 MGV196628:MGV196629 MQR196628:MQR196629 NAN196628:NAN196629 NKJ196628:NKJ196629 NUF196628:NUF196629 OEB196628:OEB196629 ONX196628:ONX196629 OXT196628:OXT196629 PHP196628:PHP196629 PRL196628:PRL196629 QBH196628:QBH196629 QLD196628:QLD196629 QUZ196628:QUZ196629 REV196628:REV196629 ROR196628:ROR196629 RYN196628:RYN196629 SIJ196628:SIJ196629 SSF196628:SSF196629 TCB196628:TCB196629 TLX196628:TLX196629 TVT196628:TVT196629 UFP196628:UFP196629 UPL196628:UPL196629 UZH196628:UZH196629 VJD196628:VJD196629 VSZ196628:VSZ196629 WCV196628:WCV196629 WMR196628:WMR196629 WWN196628:WWN196629 R262164:R262165 KB262164:KB262165 TX262164:TX262165 ADT262164:ADT262165 ANP262164:ANP262165 AXL262164:AXL262165 BHH262164:BHH262165 BRD262164:BRD262165 CAZ262164:CAZ262165 CKV262164:CKV262165 CUR262164:CUR262165 DEN262164:DEN262165 DOJ262164:DOJ262165 DYF262164:DYF262165 EIB262164:EIB262165 ERX262164:ERX262165 FBT262164:FBT262165 FLP262164:FLP262165 FVL262164:FVL262165 GFH262164:GFH262165 GPD262164:GPD262165 GYZ262164:GYZ262165 HIV262164:HIV262165 HSR262164:HSR262165 ICN262164:ICN262165 IMJ262164:IMJ262165 IWF262164:IWF262165 JGB262164:JGB262165 JPX262164:JPX262165 JZT262164:JZT262165 KJP262164:KJP262165 KTL262164:KTL262165 LDH262164:LDH262165 LND262164:LND262165 LWZ262164:LWZ262165 MGV262164:MGV262165 MQR262164:MQR262165 NAN262164:NAN262165 NKJ262164:NKJ262165 NUF262164:NUF262165 OEB262164:OEB262165 ONX262164:ONX262165 OXT262164:OXT262165 PHP262164:PHP262165 PRL262164:PRL262165 QBH262164:QBH262165 QLD262164:QLD262165 QUZ262164:QUZ262165 REV262164:REV262165 ROR262164:ROR262165 RYN262164:RYN262165 SIJ262164:SIJ262165 SSF262164:SSF262165 TCB262164:TCB262165 TLX262164:TLX262165 TVT262164:TVT262165 UFP262164:UFP262165 UPL262164:UPL262165 UZH262164:UZH262165 VJD262164:VJD262165 VSZ262164:VSZ262165 WCV262164:WCV262165 WMR262164:WMR262165 WWN262164:WWN262165 R327700:R327701 KB327700:KB327701 TX327700:TX327701 ADT327700:ADT327701 ANP327700:ANP327701 AXL327700:AXL327701 BHH327700:BHH327701 BRD327700:BRD327701 CAZ327700:CAZ327701 CKV327700:CKV327701 CUR327700:CUR327701 DEN327700:DEN327701 DOJ327700:DOJ327701 DYF327700:DYF327701 EIB327700:EIB327701 ERX327700:ERX327701 FBT327700:FBT327701 FLP327700:FLP327701 FVL327700:FVL327701 GFH327700:GFH327701 GPD327700:GPD327701 GYZ327700:GYZ327701 HIV327700:HIV327701 HSR327700:HSR327701 ICN327700:ICN327701 IMJ327700:IMJ327701 IWF327700:IWF327701 JGB327700:JGB327701 JPX327700:JPX327701 JZT327700:JZT327701 KJP327700:KJP327701 KTL327700:KTL327701 LDH327700:LDH327701 LND327700:LND327701 LWZ327700:LWZ327701 MGV327700:MGV327701 MQR327700:MQR327701 NAN327700:NAN327701 NKJ327700:NKJ327701 NUF327700:NUF327701 OEB327700:OEB327701 ONX327700:ONX327701 OXT327700:OXT327701 PHP327700:PHP327701 PRL327700:PRL327701 QBH327700:QBH327701 QLD327700:QLD327701 QUZ327700:QUZ327701 REV327700:REV327701 ROR327700:ROR327701 RYN327700:RYN327701 SIJ327700:SIJ327701 SSF327700:SSF327701 TCB327700:TCB327701 TLX327700:TLX327701 TVT327700:TVT327701 UFP327700:UFP327701 UPL327700:UPL327701 UZH327700:UZH327701 VJD327700:VJD327701 VSZ327700:VSZ327701 WCV327700:WCV327701 WMR327700:WMR327701 WWN327700:WWN327701 R393236:R393237 KB393236:KB393237 TX393236:TX393237 ADT393236:ADT393237 ANP393236:ANP393237 AXL393236:AXL393237 BHH393236:BHH393237 BRD393236:BRD393237 CAZ393236:CAZ393237 CKV393236:CKV393237 CUR393236:CUR393237 DEN393236:DEN393237 DOJ393236:DOJ393237 DYF393236:DYF393237 EIB393236:EIB393237 ERX393236:ERX393237 FBT393236:FBT393237 FLP393236:FLP393237 FVL393236:FVL393237 GFH393236:GFH393237 GPD393236:GPD393237 GYZ393236:GYZ393237 HIV393236:HIV393237 HSR393236:HSR393237 ICN393236:ICN393237 IMJ393236:IMJ393237 IWF393236:IWF393237 JGB393236:JGB393237 JPX393236:JPX393237 JZT393236:JZT393237 KJP393236:KJP393237 KTL393236:KTL393237 LDH393236:LDH393237 LND393236:LND393237 LWZ393236:LWZ393237 MGV393236:MGV393237 MQR393236:MQR393237 NAN393236:NAN393237 NKJ393236:NKJ393237 NUF393236:NUF393237 OEB393236:OEB393237 ONX393236:ONX393237 OXT393236:OXT393237 PHP393236:PHP393237 PRL393236:PRL393237 QBH393236:QBH393237 QLD393236:QLD393237 QUZ393236:QUZ393237 REV393236:REV393237 ROR393236:ROR393237 RYN393236:RYN393237 SIJ393236:SIJ393237 SSF393236:SSF393237 TCB393236:TCB393237 TLX393236:TLX393237 TVT393236:TVT393237 UFP393236:UFP393237 UPL393236:UPL393237 UZH393236:UZH393237 VJD393236:VJD393237 VSZ393236:VSZ393237 WCV393236:WCV393237 WMR393236:WMR393237 WWN393236:WWN393237 R458772:R458773 KB458772:KB458773 TX458772:TX458773 ADT458772:ADT458773 ANP458772:ANP458773 AXL458772:AXL458773 BHH458772:BHH458773 BRD458772:BRD458773 CAZ458772:CAZ458773 CKV458772:CKV458773 CUR458772:CUR458773 DEN458772:DEN458773 DOJ458772:DOJ458773 DYF458772:DYF458773 EIB458772:EIB458773 ERX458772:ERX458773 FBT458772:FBT458773 FLP458772:FLP458773 FVL458772:FVL458773 GFH458772:GFH458773 GPD458772:GPD458773 GYZ458772:GYZ458773 HIV458772:HIV458773 HSR458772:HSR458773 ICN458772:ICN458773 IMJ458772:IMJ458773 IWF458772:IWF458773 JGB458772:JGB458773 JPX458772:JPX458773 JZT458772:JZT458773 KJP458772:KJP458773 KTL458772:KTL458773 LDH458772:LDH458773 LND458772:LND458773 LWZ458772:LWZ458773 MGV458772:MGV458773 MQR458772:MQR458773 NAN458772:NAN458773 NKJ458772:NKJ458773 NUF458772:NUF458773 OEB458772:OEB458773 ONX458772:ONX458773 OXT458772:OXT458773 PHP458772:PHP458773 PRL458772:PRL458773 QBH458772:QBH458773 QLD458772:QLD458773 QUZ458772:QUZ458773 REV458772:REV458773 ROR458772:ROR458773 RYN458772:RYN458773 SIJ458772:SIJ458773 SSF458772:SSF458773 TCB458772:TCB458773 TLX458772:TLX458773 TVT458772:TVT458773 UFP458772:UFP458773 UPL458772:UPL458773 UZH458772:UZH458773 VJD458772:VJD458773 VSZ458772:VSZ458773 WCV458772:WCV458773 WMR458772:WMR458773 WWN458772:WWN458773 R524308:R524309 KB524308:KB524309 TX524308:TX524309 ADT524308:ADT524309 ANP524308:ANP524309 AXL524308:AXL524309 BHH524308:BHH524309 BRD524308:BRD524309 CAZ524308:CAZ524309 CKV524308:CKV524309 CUR524308:CUR524309 DEN524308:DEN524309 DOJ524308:DOJ524309 DYF524308:DYF524309 EIB524308:EIB524309 ERX524308:ERX524309 FBT524308:FBT524309 FLP524308:FLP524309 FVL524308:FVL524309 GFH524308:GFH524309 GPD524308:GPD524309 GYZ524308:GYZ524309 HIV524308:HIV524309 HSR524308:HSR524309 ICN524308:ICN524309 IMJ524308:IMJ524309 IWF524308:IWF524309 JGB524308:JGB524309 JPX524308:JPX524309 JZT524308:JZT524309 KJP524308:KJP524309 KTL524308:KTL524309 LDH524308:LDH524309 LND524308:LND524309 LWZ524308:LWZ524309 MGV524308:MGV524309 MQR524308:MQR524309 NAN524308:NAN524309 NKJ524308:NKJ524309 NUF524308:NUF524309 OEB524308:OEB524309 ONX524308:ONX524309 OXT524308:OXT524309 PHP524308:PHP524309 PRL524308:PRL524309 QBH524308:QBH524309 QLD524308:QLD524309 QUZ524308:QUZ524309 REV524308:REV524309 ROR524308:ROR524309 RYN524308:RYN524309 SIJ524308:SIJ524309 SSF524308:SSF524309 TCB524308:TCB524309 TLX524308:TLX524309 TVT524308:TVT524309 UFP524308:UFP524309 UPL524308:UPL524309 UZH524308:UZH524309 VJD524308:VJD524309 VSZ524308:VSZ524309 WCV524308:WCV524309 WMR524308:WMR524309 WWN524308:WWN524309 R589844:R589845 KB589844:KB589845 TX589844:TX589845 ADT589844:ADT589845 ANP589844:ANP589845 AXL589844:AXL589845 BHH589844:BHH589845 BRD589844:BRD589845 CAZ589844:CAZ589845 CKV589844:CKV589845 CUR589844:CUR589845 DEN589844:DEN589845 DOJ589844:DOJ589845 DYF589844:DYF589845 EIB589844:EIB589845 ERX589844:ERX589845 FBT589844:FBT589845 FLP589844:FLP589845 FVL589844:FVL589845 GFH589844:GFH589845 GPD589844:GPD589845 GYZ589844:GYZ589845 HIV589844:HIV589845 HSR589844:HSR589845 ICN589844:ICN589845 IMJ589844:IMJ589845 IWF589844:IWF589845 JGB589844:JGB589845 JPX589844:JPX589845 JZT589844:JZT589845 KJP589844:KJP589845 KTL589844:KTL589845 LDH589844:LDH589845 LND589844:LND589845 LWZ589844:LWZ589845 MGV589844:MGV589845 MQR589844:MQR589845 NAN589844:NAN589845 NKJ589844:NKJ589845 NUF589844:NUF589845 OEB589844:OEB589845 ONX589844:ONX589845 OXT589844:OXT589845 PHP589844:PHP589845 PRL589844:PRL589845 QBH589844:QBH589845 QLD589844:QLD589845 QUZ589844:QUZ589845 REV589844:REV589845 ROR589844:ROR589845 RYN589844:RYN589845 SIJ589844:SIJ589845 SSF589844:SSF589845 TCB589844:TCB589845 TLX589844:TLX589845 TVT589844:TVT589845 UFP589844:UFP589845 UPL589844:UPL589845 UZH589844:UZH589845 VJD589844:VJD589845 VSZ589844:VSZ589845 WCV589844:WCV589845 WMR589844:WMR589845 WWN589844:WWN589845 R655380:R655381 KB655380:KB655381 TX655380:TX655381 ADT655380:ADT655381 ANP655380:ANP655381 AXL655380:AXL655381 BHH655380:BHH655381 BRD655380:BRD655381 CAZ655380:CAZ655381 CKV655380:CKV655381 CUR655380:CUR655381 DEN655380:DEN655381 DOJ655380:DOJ655381 DYF655380:DYF655381 EIB655380:EIB655381 ERX655380:ERX655381 FBT655380:FBT655381 FLP655380:FLP655381 FVL655380:FVL655381 GFH655380:GFH655381 GPD655380:GPD655381 GYZ655380:GYZ655381 HIV655380:HIV655381 HSR655380:HSR655381 ICN655380:ICN655381 IMJ655380:IMJ655381 IWF655380:IWF655381 JGB655380:JGB655381 JPX655380:JPX655381 JZT655380:JZT655381 KJP655380:KJP655381 KTL655380:KTL655381 LDH655380:LDH655381 LND655380:LND655381 LWZ655380:LWZ655381 MGV655380:MGV655381 MQR655380:MQR655381 NAN655380:NAN655381 NKJ655380:NKJ655381 NUF655380:NUF655381 OEB655380:OEB655381 ONX655380:ONX655381 OXT655380:OXT655381 PHP655380:PHP655381 PRL655380:PRL655381 QBH655380:QBH655381 QLD655380:QLD655381 QUZ655380:QUZ655381 REV655380:REV655381 ROR655380:ROR655381 RYN655380:RYN655381 SIJ655380:SIJ655381 SSF655380:SSF655381 TCB655380:TCB655381 TLX655380:TLX655381 TVT655380:TVT655381 UFP655380:UFP655381 UPL655380:UPL655381 UZH655380:UZH655381 VJD655380:VJD655381 VSZ655380:VSZ655381 WCV655380:WCV655381 WMR655380:WMR655381 WWN655380:WWN655381 R720916:R720917 KB720916:KB720917 TX720916:TX720917 ADT720916:ADT720917 ANP720916:ANP720917 AXL720916:AXL720917 BHH720916:BHH720917 BRD720916:BRD720917 CAZ720916:CAZ720917 CKV720916:CKV720917 CUR720916:CUR720917 DEN720916:DEN720917 DOJ720916:DOJ720917 DYF720916:DYF720917 EIB720916:EIB720917 ERX720916:ERX720917 FBT720916:FBT720917 FLP720916:FLP720917 FVL720916:FVL720917 GFH720916:GFH720917 GPD720916:GPD720917 GYZ720916:GYZ720917 HIV720916:HIV720917 HSR720916:HSR720917 ICN720916:ICN720917 IMJ720916:IMJ720917 IWF720916:IWF720917 JGB720916:JGB720917 JPX720916:JPX720917 JZT720916:JZT720917 KJP720916:KJP720917 KTL720916:KTL720917 LDH720916:LDH720917 LND720916:LND720917 LWZ720916:LWZ720917 MGV720916:MGV720917 MQR720916:MQR720917 NAN720916:NAN720917 NKJ720916:NKJ720917 NUF720916:NUF720917 OEB720916:OEB720917 ONX720916:ONX720917 OXT720916:OXT720917 PHP720916:PHP720917 PRL720916:PRL720917 QBH720916:QBH720917 QLD720916:QLD720917 QUZ720916:QUZ720917 REV720916:REV720917 ROR720916:ROR720917 RYN720916:RYN720917 SIJ720916:SIJ720917 SSF720916:SSF720917 TCB720916:TCB720917 TLX720916:TLX720917 TVT720916:TVT720917 UFP720916:UFP720917 UPL720916:UPL720917 UZH720916:UZH720917 VJD720916:VJD720917 VSZ720916:VSZ720917 WCV720916:WCV720917 WMR720916:WMR720917 WWN720916:WWN720917 R786452:R786453 KB786452:KB786453 TX786452:TX786453 ADT786452:ADT786453 ANP786452:ANP786453 AXL786452:AXL786453 BHH786452:BHH786453 BRD786452:BRD786453 CAZ786452:CAZ786453 CKV786452:CKV786453 CUR786452:CUR786453 DEN786452:DEN786453 DOJ786452:DOJ786453 DYF786452:DYF786453 EIB786452:EIB786453 ERX786452:ERX786453 FBT786452:FBT786453 FLP786452:FLP786453 FVL786452:FVL786453 GFH786452:GFH786453 GPD786452:GPD786453 GYZ786452:GYZ786453 HIV786452:HIV786453 HSR786452:HSR786453 ICN786452:ICN786453 IMJ786452:IMJ786453 IWF786452:IWF786453 JGB786452:JGB786453 JPX786452:JPX786453 JZT786452:JZT786453 KJP786452:KJP786453 KTL786452:KTL786453 LDH786452:LDH786453 LND786452:LND786453 LWZ786452:LWZ786453 MGV786452:MGV786453 MQR786452:MQR786453 NAN786452:NAN786453 NKJ786452:NKJ786453 NUF786452:NUF786453 OEB786452:OEB786453 ONX786452:ONX786453 OXT786452:OXT786453 PHP786452:PHP786453 PRL786452:PRL786453 QBH786452:QBH786453 QLD786452:QLD786453 QUZ786452:QUZ786453 REV786452:REV786453 ROR786452:ROR786453 RYN786452:RYN786453 SIJ786452:SIJ786453 SSF786452:SSF786453 TCB786452:TCB786453 TLX786452:TLX786453 TVT786452:TVT786453 UFP786452:UFP786453 UPL786452:UPL786453 UZH786452:UZH786453 VJD786452:VJD786453 VSZ786452:VSZ786453 WCV786452:WCV786453 WMR786452:WMR786453 WWN786452:WWN786453 R851988:R851989 KB851988:KB851989 TX851988:TX851989 ADT851988:ADT851989 ANP851988:ANP851989 AXL851988:AXL851989 BHH851988:BHH851989 BRD851988:BRD851989 CAZ851988:CAZ851989 CKV851988:CKV851989 CUR851988:CUR851989 DEN851988:DEN851989 DOJ851988:DOJ851989 DYF851988:DYF851989 EIB851988:EIB851989 ERX851988:ERX851989 FBT851988:FBT851989 FLP851988:FLP851989 FVL851988:FVL851989 GFH851988:GFH851989 GPD851988:GPD851989 GYZ851988:GYZ851989 HIV851988:HIV851989 HSR851988:HSR851989 ICN851988:ICN851989 IMJ851988:IMJ851989 IWF851988:IWF851989 JGB851988:JGB851989 JPX851988:JPX851989 JZT851988:JZT851989 KJP851988:KJP851989 KTL851988:KTL851989 LDH851988:LDH851989 LND851988:LND851989 LWZ851988:LWZ851989 MGV851988:MGV851989 MQR851988:MQR851989 NAN851988:NAN851989 NKJ851988:NKJ851989 NUF851988:NUF851989 OEB851988:OEB851989 ONX851988:ONX851989 OXT851988:OXT851989 PHP851988:PHP851989 PRL851988:PRL851989 QBH851988:QBH851989 QLD851988:QLD851989 QUZ851988:QUZ851989 REV851988:REV851989 ROR851988:ROR851989 RYN851988:RYN851989 SIJ851988:SIJ851989 SSF851988:SSF851989 TCB851988:TCB851989 TLX851988:TLX851989 TVT851988:TVT851989 UFP851988:UFP851989 UPL851988:UPL851989 UZH851988:UZH851989 VJD851988:VJD851989 VSZ851988:VSZ851989 WCV851988:WCV851989 WMR851988:WMR851989 WWN851988:WWN851989 R917524:R917525 KB917524:KB917525 TX917524:TX917525 ADT917524:ADT917525 ANP917524:ANP917525 AXL917524:AXL917525 BHH917524:BHH917525 BRD917524:BRD917525 CAZ917524:CAZ917525 CKV917524:CKV917525 CUR917524:CUR917525 DEN917524:DEN917525 DOJ917524:DOJ917525 DYF917524:DYF917525 EIB917524:EIB917525 ERX917524:ERX917525 FBT917524:FBT917525 FLP917524:FLP917525 FVL917524:FVL917525 GFH917524:GFH917525 GPD917524:GPD917525 GYZ917524:GYZ917525 HIV917524:HIV917525 HSR917524:HSR917525 ICN917524:ICN917525 IMJ917524:IMJ917525 IWF917524:IWF917525 JGB917524:JGB917525 JPX917524:JPX917525 JZT917524:JZT917525 KJP917524:KJP917525 KTL917524:KTL917525 LDH917524:LDH917525 LND917524:LND917525 LWZ917524:LWZ917525 MGV917524:MGV917525 MQR917524:MQR917525 NAN917524:NAN917525 NKJ917524:NKJ917525 NUF917524:NUF917525 OEB917524:OEB917525 ONX917524:ONX917525 OXT917524:OXT917525 PHP917524:PHP917525 PRL917524:PRL917525 QBH917524:QBH917525 QLD917524:QLD917525 QUZ917524:QUZ917525 REV917524:REV917525 ROR917524:ROR917525 RYN917524:RYN917525 SIJ917524:SIJ917525 SSF917524:SSF917525 TCB917524:TCB917525 TLX917524:TLX917525 TVT917524:TVT917525 UFP917524:UFP917525 UPL917524:UPL917525 UZH917524:UZH917525 VJD917524:VJD917525 VSZ917524:VSZ917525 WCV917524:WCV917525 WMR917524:WMR917525 WWN917524:WWN917525 R983060:R983061 KB983060:KB983061 TX983060:TX983061 ADT983060:ADT983061 ANP983060:ANP983061 AXL983060:AXL983061 BHH983060:BHH983061 BRD983060:BRD983061 CAZ983060:CAZ983061 CKV983060:CKV983061 CUR983060:CUR983061 DEN983060:DEN983061 DOJ983060:DOJ983061 DYF983060:DYF983061 EIB983060:EIB983061 ERX983060:ERX983061 FBT983060:FBT983061 FLP983060:FLP983061 FVL983060:FVL983061 GFH983060:GFH983061 GPD983060:GPD983061 GYZ983060:GYZ983061 HIV983060:HIV983061 HSR983060:HSR983061 ICN983060:ICN983061 IMJ983060:IMJ983061 IWF983060:IWF983061 JGB983060:JGB983061 JPX983060:JPX983061 JZT983060:JZT983061 KJP983060:KJP983061 KTL983060:KTL983061 LDH983060:LDH983061 LND983060:LND983061 LWZ983060:LWZ983061 MGV983060:MGV983061 MQR983060:MQR983061 NAN983060:NAN983061 NKJ983060:NKJ983061 NUF983060:NUF983061 OEB983060:OEB983061 ONX983060:ONX983061 OXT983060:OXT983061 PHP983060:PHP983061 PRL983060:PRL983061 QBH983060:QBH983061 QLD983060:QLD983061 QUZ983060:QUZ983061 REV983060:REV983061 ROR983060:ROR983061 RYN983060:RYN983061 SIJ983060:SIJ983061 SSF983060:SSF983061 TCB983060:TCB983061 TLX983060:TLX983061 TVT983060:TVT983061 UFP983060:UFP983061 UPL983060:UPL983061 UZH983060:UZH983061 VJD983060:VJD983061 VSZ983060:VSZ983061 WCV983060:WCV983061 WMR983060:WMR983061 T24:T25 KD24:KD25 TZ24:TZ25 ADV24:ADV25 ANR24:ANR25 AXN24:AXN25 BHJ24:BHJ25 BRF24:BRF25 CBB24:CBB25 CKX24:CKX25 CUT24:CUT25 DEP24:DEP25 DOL24:DOL25 DYH24:DYH25 EID24:EID25 ERZ24:ERZ25 FBV24:FBV25 FLR24:FLR25 FVN24:FVN25 GFJ24:GFJ25 GPF24:GPF25 GZB24:GZB25 HIX24:HIX25 HST24:HST25 ICP24:ICP25 IML24:IML25 IWH24:IWH25 JGD24:JGD25 JPZ24:JPZ25 JZV24:JZV25 KJR24:KJR25 KTN24:KTN25 LDJ24:LDJ25 LNF24:LNF25 LXB24:LXB25 MGX24:MGX25 MQT24:MQT25 NAP24:NAP25 NKL24:NKL25 NUH24:NUH25 OED24:OED25 ONZ24:ONZ25 OXV24:OXV25 PHR24:PHR25 PRN24:PRN25 QBJ24:QBJ25 QLF24:QLF25 QVB24:QVB25 REX24:REX25 ROT24:ROT25 RYP24:RYP25 SIL24:SIL25 SSH24:SSH25 TCD24:TCD25 TLZ24:TLZ25 TVV24:TVV25 UFR24:UFR25 UPN24:UPN25 UZJ24:UZJ25 VJF24:VJF25 VTB24:VTB25 WCX24:WCX25 WMT24:WMT25 WWP24:WWP25 R24:R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A65556:AA65557 AA131092:AA131093 AA196628:AA196629 AA262164:AA262165 AA327700:AA327701 AA393236:AA393237 AA458772:AA458773 AA524308:AA524309 AA589844:AA589845 AA655380:AA655381 AA720916:AA720917 AA786452:AA786453 AA851988:AA851989 AA917524:AA917525 AA983060:AA983061 Y65556:Y65557 Y131092:Y131093 Y196628:Y196629 Y262164:Y262165 Y327700:Y327701 Y393236:Y393237 Y458772:Y458773 Y524308:Y524309 Y589844:Y589845 Y655380:Y655381 Y720916:Y720917 Y786452:Y786453 Y851988:Y851989 Y917524:Y917525 Y983060:Y983061 AA24:AA25 Y24:Y25 AH65556:AH65557 AH131092:AH131093 AH196628:AH196629 AH262164:AH262165 AH327700:AH327701 AH393236:AH393237 AH458772:AH458773 AH524308:AH524309 AH589844:AH589845 AH655380:AH655381 AH720916:AH720917 AH786452:AH786453 AH851988:AH851989 AH917524:AH917525 AH983060:AH983061 AF65556:AF65557 AF131092:AF131093 AF196628:AF196629 AF262164:AF262165 AF327700:AF327701 AF393236:AF393237 AF458772:AF458773 AF524308:AF524309 AF589844:AF589845 AF655380:AF655381 AF720916:AF720917 AF786452:AF786453 AF851988:AF851989 AF917524:AF917525 AF983060:AF983061 AH24:AH25 AF24:AF25"/>
    <dataValidation allowBlank="1" showInputMessage="1" showErrorMessage="1" prompt="Для выбора выполните двойной щелчок левой клавиши мыши по соответствующей ячейке." sqref="S65556:S65557 KC65556:KC65557 TY65556:TY65557 ADU65556:ADU65557 ANQ65556:ANQ65557 AXM65556:AXM65557 BHI65556:BHI65557 BRE65556:BRE65557 CBA65556:CBA65557 CKW65556:CKW65557 CUS65556:CUS65557 DEO65556:DEO65557 DOK65556:DOK65557 DYG65556:DYG65557 EIC65556:EIC65557 ERY65556:ERY65557 FBU65556:FBU65557 FLQ65556:FLQ65557 FVM65556:FVM65557 GFI65556:GFI65557 GPE65556:GPE65557 GZA65556:GZA65557 HIW65556:HIW65557 HSS65556:HSS65557 ICO65556:ICO65557 IMK65556:IMK65557 IWG65556:IWG65557 JGC65556:JGC65557 JPY65556:JPY65557 JZU65556:JZU65557 KJQ65556:KJQ65557 KTM65556:KTM65557 LDI65556:LDI65557 LNE65556:LNE65557 LXA65556:LXA65557 MGW65556:MGW65557 MQS65556:MQS65557 NAO65556:NAO65557 NKK65556:NKK65557 NUG65556:NUG65557 OEC65556:OEC65557 ONY65556:ONY65557 OXU65556:OXU65557 PHQ65556:PHQ65557 PRM65556:PRM65557 QBI65556:QBI65557 QLE65556:QLE65557 QVA65556:QVA65557 REW65556:REW65557 ROS65556:ROS65557 RYO65556:RYO65557 SIK65556:SIK65557 SSG65556:SSG65557 TCC65556:TCC65557 TLY65556:TLY65557 TVU65556:TVU65557 UFQ65556:UFQ65557 UPM65556:UPM65557 UZI65556:UZI65557 VJE65556:VJE65557 VTA65556:VTA65557 WCW65556:WCW65557 WMS65556:WMS65557 WWO65556:WWO65557 S131092:S131093 KC131092:KC131093 TY131092:TY131093 ADU131092:ADU131093 ANQ131092:ANQ131093 AXM131092:AXM131093 BHI131092:BHI131093 BRE131092:BRE131093 CBA131092:CBA131093 CKW131092:CKW131093 CUS131092:CUS131093 DEO131092:DEO131093 DOK131092:DOK131093 DYG131092:DYG131093 EIC131092:EIC131093 ERY131092:ERY131093 FBU131092:FBU131093 FLQ131092:FLQ131093 FVM131092:FVM131093 GFI131092:GFI131093 GPE131092:GPE131093 GZA131092:GZA131093 HIW131092:HIW131093 HSS131092:HSS131093 ICO131092:ICO131093 IMK131092:IMK131093 IWG131092:IWG131093 JGC131092:JGC131093 JPY131092:JPY131093 JZU131092:JZU131093 KJQ131092:KJQ131093 KTM131092:KTM131093 LDI131092:LDI131093 LNE131092:LNE131093 LXA131092:LXA131093 MGW131092:MGW131093 MQS131092:MQS131093 NAO131092:NAO131093 NKK131092:NKK131093 NUG131092:NUG131093 OEC131092:OEC131093 ONY131092:ONY131093 OXU131092:OXU131093 PHQ131092:PHQ131093 PRM131092:PRM131093 QBI131092:QBI131093 QLE131092:QLE131093 QVA131092:QVA131093 REW131092:REW131093 ROS131092:ROS131093 RYO131092:RYO131093 SIK131092:SIK131093 SSG131092:SSG131093 TCC131092:TCC131093 TLY131092:TLY131093 TVU131092:TVU131093 UFQ131092:UFQ131093 UPM131092:UPM131093 UZI131092:UZI131093 VJE131092:VJE131093 VTA131092:VTA131093 WCW131092:WCW131093 WMS131092:WMS131093 WWO131092:WWO131093 S196628:S196629 KC196628:KC196629 TY196628:TY196629 ADU196628:ADU196629 ANQ196628:ANQ196629 AXM196628:AXM196629 BHI196628:BHI196629 BRE196628:BRE196629 CBA196628:CBA196629 CKW196628:CKW196629 CUS196628:CUS196629 DEO196628:DEO196629 DOK196628:DOK196629 DYG196628:DYG196629 EIC196628:EIC196629 ERY196628:ERY196629 FBU196628:FBU196629 FLQ196628:FLQ196629 FVM196628:FVM196629 GFI196628:GFI196629 GPE196628:GPE196629 GZA196628:GZA196629 HIW196628:HIW196629 HSS196628:HSS196629 ICO196628:ICO196629 IMK196628:IMK196629 IWG196628:IWG196629 JGC196628:JGC196629 JPY196628:JPY196629 JZU196628:JZU196629 KJQ196628:KJQ196629 KTM196628:KTM196629 LDI196628:LDI196629 LNE196628:LNE196629 LXA196628:LXA196629 MGW196628:MGW196629 MQS196628:MQS196629 NAO196628:NAO196629 NKK196628:NKK196629 NUG196628:NUG196629 OEC196628:OEC196629 ONY196628:ONY196629 OXU196628:OXU196629 PHQ196628:PHQ196629 PRM196628:PRM196629 QBI196628:QBI196629 QLE196628:QLE196629 QVA196628:QVA196629 REW196628:REW196629 ROS196628:ROS196629 RYO196628:RYO196629 SIK196628:SIK196629 SSG196628:SSG196629 TCC196628:TCC196629 TLY196628:TLY196629 TVU196628:TVU196629 UFQ196628:UFQ196629 UPM196628:UPM196629 UZI196628:UZI196629 VJE196628:VJE196629 VTA196628:VTA196629 WCW196628:WCW196629 WMS196628:WMS196629 WWO196628:WWO196629 S262164:S262165 KC262164:KC262165 TY262164:TY262165 ADU262164:ADU262165 ANQ262164:ANQ262165 AXM262164:AXM262165 BHI262164:BHI262165 BRE262164:BRE262165 CBA262164:CBA262165 CKW262164:CKW262165 CUS262164:CUS262165 DEO262164:DEO262165 DOK262164:DOK262165 DYG262164:DYG262165 EIC262164:EIC262165 ERY262164:ERY262165 FBU262164:FBU262165 FLQ262164:FLQ262165 FVM262164:FVM262165 GFI262164:GFI262165 GPE262164:GPE262165 GZA262164:GZA262165 HIW262164:HIW262165 HSS262164:HSS262165 ICO262164:ICO262165 IMK262164:IMK262165 IWG262164:IWG262165 JGC262164:JGC262165 JPY262164:JPY262165 JZU262164:JZU262165 KJQ262164:KJQ262165 KTM262164:KTM262165 LDI262164:LDI262165 LNE262164:LNE262165 LXA262164:LXA262165 MGW262164:MGW262165 MQS262164:MQS262165 NAO262164:NAO262165 NKK262164:NKK262165 NUG262164:NUG262165 OEC262164:OEC262165 ONY262164:ONY262165 OXU262164:OXU262165 PHQ262164:PHQ262165 PRM262164:PRM262165 QBI262164:QBI262165 QLE262164:QLE262165 QVA262164:QVA262165 REW262164:REW262165 ROS262164:ROS262165 RYO262164:RYO262165 SIK262164:SIK262165 SSG262164:SSG262165 TCC262164:TCC262165 TLY262164:TLY262165 TVU262164:TVU262165 UFQ262164:UFQ262165 UPM262164:UPM262165 UZI262164:UZI262165 VJE262164:VJE262165 VTA262164:VTA262165 WCW262164:WCW262165 WMS262164:WMS262165 WWO262164:WWO262165 S327700:S327701 KC327700:KC327701 TY327700:TY327701 ADU327700:ADU327701 ANQ327700:ANQ327701 AXM327700:AXM327701 BHI327700:BHI327701 BRE327700:BRE327701 CBA327700:CBA327701 CKW327700:CKW327701 CUS327700:CUS327701 DEO327700:DEO327701 DOK327700:DOK327701 DYG327700:DYG327701 EIC327700:EIC327701 ERY327700:ERY327701 FBU327700:FBU327701 FLQ327700:FLQ327701 FVM327700:FVM327701 GFI327700:GFI327701 GPE327700:GPE327701 GZA327700:GZA327701 HIW327700:HIW327701 HSS327700:HSS327701 ICO327700:ICO327701 IMK327700:IMK327701 IWG327700:IWG327701 JGC327700:JGC327701 JPY327700:JPY327701 JZU327700:JZU327701 KJQ327700:KJQ327701 KTM327700:KTM327701 LDI327700:LDI327701 LNE327700:LNE327701 LXA327700:LXA327701 MGW327700:MGW327701 MQS327700:MQS327701 NAO327700:NAO327701 NKK327700:NKK327701 NUG327700:NUG327701 OEC327700:OEC327701 ONY327700:ONY327701 OXU327700:OXU327701 PHQ327700:PHQ327701 PRM327700:PRM327701 QBI327700:QBI327701 QLE327700:QLE327701 QVA327700:QVA327701 REW327700:REW327701 ROS327700:ROS327701 RYO327700:RYO327701 SIK327700:SIK327701 SSG327700:SSG327701 TCC327700:TCC327701 TLY327700:TLY327701 TVU327700:TVU327701 UFQ327700:UFQ327701 UPM327700:UPM327701 UZI327700:UZI327701 VJE327700:VJE327701 VTA327700:VTA327701 WCW327700:WCW327701 WMS327700:WMS327701 WWO327700:WWO327701 S393236:S393237 KC393236:KC393237 TY393236:TY393237 ADU393236:ADU393237 ANQ393236:ANQ393237 AXM393236:AXM393237 BHI393236:BHI393237 BRE393236:BRE393237 CBA393236:CBA393237 CKW393236:CKW393237 CUS393236:CUS393237 DEO393236:DEO393237 DOK393236:DOK393237 DYG393236:DYG393237 EIC393236:EIC393237 ERY393236:ERY393237 FBU393236:FBU393237 FLQ393236:FLQ393237 FVM393236:FVM393237 GFI393236:GFI393237 GPE393236:GPE393237 GZA393236:GZA393237 HIW393236:HIW393237 HSS393236:HSS393237 ICO393236:ICO393237 IMK393236:IMK393237 IWG393236:IWG393237 JGC393236:JGC393237 JPY393236:JPY393237 JZU393236:JZU393237 KJQ393236:KJQ393237 KTM393236:KTM393237 LDI393236:LDI393237 LNE393236:LNE393237 LXA393236:LXA393237 MGW393236:MGW393237 MQS393236:MQS393237 NAO393236:NAO393237 NKK393236:NKK393237 NUG393236:NUG393237 OEC393236:OEC393237 ONY393236:ONY393237 OXU393236:OXU393237 PHQ393236:PHQ393237 PRM393236:PRM393237 QBI393236:QBI393237 QLE393236:QLE393237 QVA393236:QVA393237 REW393236:REW393237 ROS393236:ROS393237 RYO393236:RYO393237 SIK393236:SIK393237 SSG393236:SSG393237 TCC393236:TCC393237 TLY393236:TLY393237 TVU393236:TVU393237 UFQ393236:UFQ393237 UPM393236:UPM393237 UZI393236:UZI393237 VJE393236:VJE393237 VTA393236:VTA393237 WCW393236:WCW393237 WMS393236:WMS393237 WWO393236:WWO393237 S458772:S458773 KC458772:KC458773 TY458772:TY458773 ADU458772:ADU458773 ANQ458772:ANQ458773 AXM458772:AXM458773 BHI458772:BHI458773 BRE458772:BRE458773 CBA458772:CBA458773 CKW458772:CKW458773 CUS458772:CUS458773 DEO458772:DEO458773 DOK458772:DOK458773 DYG458772:DYG458773 EIC458772:EIC458773 ERY458772:ERY458773 FBU458772:FBU458773 FLQ458772:FLQ458773 FVM458772:FVM458773 GFI458772:GFI458773 GPE458772:GPE458773 GZA458772:GZA458773 HIW458772:HIW458773 HSS458772:HSS458773 ICO458772:ICO458773 IMK458772:IMK458773 IWG458772:IWG458773 JGC458772:JGC458773 JPY458772:JPY458773 JZU458772:JZU458773 KJQ458772:KJQ458773 KTM458772:KTM458773 LDI458772:LDI458773 LNE458772:LNE458773 LXA458772:LXA458773 MGW458772:MGW458773 MQS458772:MQS458773 NAO458772:NAO458773 NKK458772:NKK458773 NUG458772:NUG458773 OEC458772:OEC458773 ONY458772:ONY458773 OXU458772:OXU458773 PHQ458772:PHQ458773 PRM458772:PRM458773 QBI458772:QBI458773 QLE458772:QLE458773 QVA458772:QVA458773 REW458772:REW458773 ROS458772:ROS458773 RYO458772:RYO458773 SIK458772:SIK458773 SSG458772:SSG458773 TCC458772:TCC458773 TLY458772:TLY458773 TVU458772:TVU458773 UFQ458772:UFQ458773 UPM458772:UPM458773 UZI458772:UZI458773 VJE458772:VJE458773 VTA458772:VTA458773 WCW458772:WCW458773 WMS458772:WMS458773 WWO458772:WWO458773 S524308:S524309 KC524308:KC524309 TY524308:TY524309 ADU524308:ADU524309 ANQ524308:ANQ524309 AXM524308:AXM524309 BHI524308:BHI524309 BRE524308:BRE524309 CBA524308:CBA524309 CKW524308:CKW524309 CUS524308:CUS524309 DEO524308:DEO524309 DOK524308:DOK524309 DYG524308:DYG524309 EIC524308:EIC524309 ERY524308:ERY524309 FBU524308:FBU524309 FLQ524308:FLQ524309 FVM524308:FVM524309 GFI524308:GFI524309 GPE524308:GPE524309 GZA524308:GZA524309 HIW524308:HIW524309 HSS524308:HSS524309 ICO524308:ICO524309 IMK524308:IMK524309 IWG524308:IWG524309 JGC524308:JGC524309 JPY524308:JPY524309 JZU524308:JZU524309 KJQ524308:KJQ524309 KTM524308:KTM524309 LDI524308:LDI524309 LNE524308:LNE524309 LXA524308:LXA524309 MGW524308:MGW524309 MQS524308:MQS524309 NAO524308:NAO524309 NKK524308:NKK524309 NUG524308:NUG524309 OEC524308:OEC524309 ONY524308:ONY524309 OXU524308:OXU524309 PHQ524308:PHQ524309 PRM524308:PRM524309 QBI524308:QBI524309 QLE524308:QLE524309 QVA524308:QVA524309 REW524308:REW524309 ROS524308:ROS524309 RYO524308:RYO524309 SIK524308:SIK524309 SSG524308:SSG524309 TCC524308:TCC524309 TLY524308:TLY524309 TVU524308:TVU524309 UFQ524308:UFQ524309 UPM524308:UPM524309 UZI524308:UZI524309 VJE524308:VJE524309 VTA524308:VTA524309 WCW524308:WCW524309 WMS524308:WMS524309 WWO524308:WWO524309 S589844:S589845 KC589844:KC589845 TY589844:TY589845 ADU589844:ADU589845 ANQ589844:ANQ589845 AXM589844:AXM589845 BHI589844:BHI589845 BRE589844:BRE589845 CBA589844:CBA589845 CKW589844:CKW589845 CUS589844:CUS589845 DEO589844:DEO589845 DOK589844:DOK589845 DYG589844:DYG589845 EIC589844:EIC589845 ERY589844:ERY589845 FBU589844:FBU589845 FLQ589844:FLQ589845 FVM589844:FVM589845 GFI589844:GFI589845 GPE589844:GPE589845 GZA589844:GZA589845 HIW589844:HIW589845 HSS589844:HSS589845 ICO589844:ICO589845 IMK589844:IMK589845 IWG589844:IWG589845 JGC589844:JGC589845 JPY589844:JPY589845 JZU589844:JZU589845 KJQ589844:KJQ589845 KTM589844:KTM589845 LDI589844:LDI589845 LNE589844:LNE589845 LXA589844:LXA589845 MGW589844:MGW589845 MQS589844:MQS589845 NAO589844:NAO589845 NKK589844:NKK589845 NUG589844:NUG589845 OEC589844:OEC589845 ONY589844:ONY589845 OXU589844:OXU589845 PHQ589844:PHQ589845 PRM589844:PRM589845 QBI589844:QBI589845 QLE589844:QLE589845 QVA589844:QVA589845 REW589844:REW589845 ROS589844:ROS589845 RYO589844:RYO589845 SIK589844:SIK589845 SSG589844:SSG589845 TCC589844:TCC589845 TLY589844:TLY589845 TVU589844:TVU589845 UFQ589844:UFQ589845 UPM589844:UPM589845 UZI589844:UZI589845 VJE589844:VJE589845 VTA589844:VTA589845 WCW589844:WCW589845 WMS589844:WMS589845 WWO589844:WWO589845 S655380:S655381 KC655380:KC655381 TY655380:TY655381 ADU655380:ADU655381 ANQ655380:ANQ655381 AXM655380:AXM655381 BHI655380:BHI655381 BRE655380:BRE655381 CBA655380:CBA655381 CKW655380:CKW655381 CUS655380:CUS655381 DEO655380:DEO655381 DOK655380:DOK655381 DYG655380:DYG655381 EIC655380:EIC655381 ERY655380:ERY655381 FBU655380:FBU655381 FLQ655380:FLQ655381 FVM655380:FVM655381 GFI655380:GFI655381 GPE655380:GPE655381 GZA655380:GZA655381 HIW655380:HIW655381 HSS655380:HSS655381 ICO655380:ICO655381 IMK655380:IMK655381 IWG655380:IWG655381 JGC655380:JGC655381 JPY655380:JPY655381 JZU655380:JZU655381 KJQ655380:KJQ655381 KTM655380:KTM655381 LDI655380:LDI655381 LNE655380:LNE655381 LXA655380:LXA655381 MGW655380:MGW655381 MQS655380:MQS655381 NAO655380:NAO655381 NKK655380:NKK655381 NUG655380:NUG655381 OEC655380:OEC655381 ONY655380:ONY655381 OXU655380:OXU655381 PHQ655380:PHQ655381 PRM655380:PRM655381 QBI655380:QBI655381 QLE655380:QLE655381 QVA655380:QVA655381 REW655380:REW655381 ROS655380:ROS655381 RYO655380:RYO655381 SIK655380:SIK655381 SSG655380:SSG655381 TCC655380:TCC655381 TLY655380:TLY655381 TVU655380:TVU655381 UFQ655380:UFQ655381 UPM655380:UPM655381 UZI655380:UZI655381 VJE655380:VJE655381 VTA655380:VTA655381 WCW655380:WCW655381 WMS655380:WMS655381 WWO655380:WWO655381 S720916:S720917 KC720916:KC720917 TY720916:TY720917 ADU720916:ADU720917 ANQ720916:ANQ720917 AXM720916:AXM720917 BHI720916:BHI720917 BRE720916:BRE720917 CBA720916:CBA720917 CKW720916:CKW720917 CUS720916:CUS720917 DEO720916:DEO720917 DOK720916:DOK720917 DYG720916:DYG720917 EIC720916:EIC720917 ERY720916:ERY720917 FBU720916:FBU720917 FLQ720916:FLQ720917 FVM720916:FVM720917 GFI720916:GFI720917 GPE720916:GPE720917 GZA720916:GZA720917 HIW720916:HIW720917 HSS720916:HSS720917 ICO720916:ICO720917 IMK720916:IMK720917 IWG720916:IWG720917 JGC720916:JGC720917 JPY720916:JPY720917 JZU720916:JZU720917 KJQ720916:KJQ720917 KTM720916:KTM720917 LDI720916:LDI720917 LNE720916:LNE720917 LXA720916:LXA720917 MGW720916:MGW720917 MQS720916:MQS720917 NAO720916:NAO720917 NKK720916:NKK720917 NUG720916:NUG720917 OEC720916:OEC720917 ONY720916:ONY720917 OXU720916:OXU720917 PHQ720916:PHQ720917 PRM720916:PRM720917 QBI720916:QBI720917 QLE720916:QLE720917 QVA720916:QVA720917 REW720916:REW720917 ROS720916:ROS720917 RYO720916:RYO720917 SIK720916:SIK720917 SSG720916:SSG720917 TCC720916:TCC720917 TLY720916:TLY720917 TVU720916:TVU720917 UFQ720916:UFQ720917 UPM720916:UPM720917 UZI720916:UZI720917 VJE720916:VJE720917 VTA720916:VTA720917 WCW720916:WCW720917 WMS720916:WMS720917 WWO720916:WWO720917 S786452:S786453 KC786452:KC786453 TY786452:TY786453 ADU786452:ADU786453 ANQ786452:ANQ786453 AXM786452:AXM786453 BHI786452:BHI786453 BRE786452:BRE786453 CBA786452:CBA786453 CKW786452:CKW786453 CUS786452:CUS786453 DEO786452:DEO786453 DOK786452:DOK786453 DYG786452:DYG786453 EIC786452:EIC786453 ERY786452:ERY786453 FBU786452:FBU786453 FLQ786452:FLQ786453 FVM786452:FVM786453 GFI786452:GFI786453 GPE786452:GPE786453 GZA786452:GZA786453 HIW786452:HIW786453 HSS786452:HSS786453 ICO786452:ICO786453 IMK786452:IMK786453 IWG786452:IWG786453 JGC786452:JGC786453 JPY786452:JPY786453 JZU786452:JZU786453 KJQ786452:KJQ786453 KTM786452:KTM786453 LDI786452:LDI786453 LNE786452:LNE786453 LXA786452:LXA786453 MGW786452:MGW786453 MQS786452:MQS786453 NAO786452:NAO786453 NKK786452:NKK786453 NUG786452:NUG786453 OEC786452:OEC786453 ONY786452:ONY786453 OXU786452:OXU786453 PHQ786452:PHQ786453 PRM786452:PRM786453 QBI786452:QBI786453 QLE786452:QLE786453 QVA786452:QVA786453 REW786452:REW786453 ROS786452:ROS786453 RYO786452:RYO786453 SIK786452:SIK786453 SSG786452:SSG786453 TCC786452:TCC786453 TLY786452:TLY786453 TVU786452:TVU786453 UFQ786452:UFQ786453 UPM786452:UPM786453 UZI786452:UZI786453 VJE786452:VJE786453 VTA786452:VTA786453 WCW786452:WCW786453 WMS786452:WMS786453 WWO786452:WWO786453 S851988:S851989 KC851988:KC851989 TY851988:TY851989 ADU851988:ADU851989 ANQ851988:ANQ851989 AXM851988:AXM851989 BHI851988:BHI851989 BRE851988:BRE851989 CBA851988:CBA851989 CKW851988:CKW851989 CUS851988:CUS851989 DEO851988:DEO851989 DOK851988:DOK851989 DYG851988:DYG851989 EIC851988:EIC851989 ERY851988:ERY851989 FBU851988:FBU851989 FLQ851988:FLQ851989 FVM851988:FVM851989 GFI851988:GFI851989 GPE851988:GPE851989 GZA851988:GZA851989 HIW851988:HIW851989 HSS851988:HSS851989 ICO851988:ICO851989 IMK851988:IMK851989 IWG851988:IWG851989 JGC851988:JGC851989 JPY851988:JPY851989 JZU851988:JZU851989 KJQ851988:KJQ851989 KTM851988:KTM851989 LDI851988:LDI851989 LNE851988:LNE851989 LXA851988:LXA851989 MGW851988:MGW851989 MQS851988:MQS851989 NAO851988:NAO851989 NKK851988:NKK851989 NUG851988:NUG851989 OEC851988:OEC851989 ONY851988:ONY851989 OXU851988:OXU851989 PHQ851988:PHQ851989 PRM851988:PRM851989 QBI851988:QBI851989 QLE851988:QLE851989 QVA851988:QVA851989 REW851988:REW851989 ROS851988:ROS851989 RYO851988:RYO851989 SIK851988:SIK851989 SSG851988:SSG851989 TCC851988:TCC851989 TLY851988:TLY851989 TVU851988:TVU851989 UFQ851988:UFQ851989 UPM851988:UPM851989 UZI851988:UZI851989 VJE851988:VJE851989 VTA851988:VTA851989 WCW851988:WCW851989 WMS851988:WMS851989 WWO851988:WWO851989 S917524:S917525 KC917524:KC917525 TY917524:TY917525 ADU917524:ADU917525 ANQ917524:ANQ917525 AXM917524:AXM917525 BHI917524:BHI917525 BRE917524:BRE917525 CBA917524:CBA917525 CKW917524:CKW917525 CUS917524:CUS917525 DEO917524:DEO917525 DOK917524:DOK917525 DYG917524:DYG917525 EIC917524:EIC917525 ERY917524:ERY917525 FBU917524:FBU917525 FLQ917524:FLQ917525 FVM917524:FVM917525 GFI917524:GFI917525 GPE917524:GPE917525 GZA917524:GZA917525 HIW917524:HIW917525 HSS917524:HSS917525 ICO917524:ICO917525 IMK917524:IMK917525 IWG917524:IWG917525 JGC917524:JGC917525 JPY917524:JPY917525 JZU917524:JZU917525 KJQ917524:KJQ917525 KTM917524:KTM917525 LDI917524:LDI917525 LNE917524:LNE917525 LXA917524:LXA917525 MGW917524:MGW917525 MQS917524:MQS917525 NAO917524:NAO917525 NKK917524:NKK917525 NUG917524:NUG917525 OEC917524:OEC917525 ONY917524:ONY917525 OXU917524:OXU917525 PHQ917524:PHQ917525 PRM917524:PRM917525 QBI917524:QBI917525 QLE917524:QLE917525 QVA917524:QVA917525 REW917524:REW917525 ROS917524:ROS917525 RYO917524:RYO917525 SIK917524:SIK917525 SSG917524:SSG917525 TCC917524:TCC917525 TLY917524:TLY917525 TVU917524:TVU917525 UFQ917524:UFQ917525 UPM917524:UPM917525 UZI917524:UZI917525 VJE917524:VJE917525 VTA917524:VTA917525 WCW917524:WCW917525 WMS917524:WMS917525 WWO917524:WWO917525 S983060:S983061 KC983060:KC983061 TY983060:TY983061 ADU983060:ADU983061 ANQ983060:ANQ983061 AXM983060:AXM983061 BHI983060:BHI983061 BRE983060:BRE983061 CBA983060:CBA983061 CKW983060:CKW983061 CUS983060:CUS983061 DEO983060:DEO983061 DOK983060:DOK983061 DYG983060:DYG983061 EIC983060:EIC983061 ERY983060:ERY983061 FBU983060:FBU983061 FLQ983060:FLQ983061 FVM983060:FVM983061 GFI983060:GFI983061 GPE983060:GPE983061 GZA983060:GZA983061 HIW983060:HIW983061 HSS983060:HSS983061 ICO983060:ICO983061 IMK983060:IMK983061 IWG983060:IWG983061 JGC983060:JGC983061 JPY983060:JPY983061 JZU983060:JZU983061 KJQ983060:KJQ983061 KTM983060:KTM983061 LDI983060:LDI983061 LNE983060:LNE983061 LXA983060:LXA983061 MGW983060:MGW983061 MQS983060:MQS983061 NAO983060:NAO983061 NKK983060:NKK983061 NUG983060:NUG983061 OEC983060:OEC983061 ONY983060:ONY983061 OXU983060:OXU983061 PHQ983060:PHQ983061 PRM983060:PRM983061 QBI983060:QBI983061 QLE983060:QLE983061 QVA983060:QVA983061 REW983060:REW983061 ROS983060:ROS983061 RYO983060:RYO983061 SIK983060:SIK983061 SSG983060:SSG983061 TCC983060:TCC983061 TLY983060:TLY983061 TVU983060:TVU983061 UFQ983060:UFQ983061 UPM983060:UPM983061 UZI983060:UZI983061 VJE983060:VJE983061 VTA983060:VTA983061 WCW983060:WCW983061 WMS983060:WMS983061 WWO983060:WWO983061 U393236:U393237 U458772:U458773 KE65556:KE65557 UA65556:UA65557 ADW65556:ADW65557 ANS65556:ANS65557 AXO65556:AXO65557 BHK65556:BHK65557 BRG65556:BRG65557 CBC65556:CBC65557 CKY65556:CKY65557 CUU65556:CUU65557 DEQ65556:DEQ65557 DOM65556:DOM65557 DYI65556:DYI65557 EIE65556:EIE65557 ESA65556:ESA65557 FBW65556:FBW65557 FLS65556:FLS65557 FVO65556:FVO65557 GFK65556:GFK65557 GPG65556:GPG65557 GZC65556:GZC65557 HIY65556:HIY65557 HSU65556:HSU65557 ICQ65556:ICQ65557 IMM65556:IMM65557 IWI65556:IWI65557 JGE65556:JGE65557 JQA65556:JQA65557 JZW65556:JZW65557 KJS65556:KJS65557 KTO65556:KTO65557 LDK65556:LDK65557 LNG65556:LNG65557 LXC65556:LXC65557 MGY65556:MGY65557 MQU65556:MQU65557 NAQ65556:NAQ65557 NKM65556:NKM65557 NUI65556:NUI65557 OEE65556:OEE65557 OOA65556:OOA65557 OXW65556:OXW65557 PHS65556:PHS65557 PRO65556:PRO65557 QBK65556:QBK65557 QLG65556:QLG65557 QVC65556:QVC65557 REY65556:REY65557 ROU65556:ROU65557 RYQ65556:RYQ65557 SIM65556:SIM65557 SSI65556:SSI65557 TCE65556:TCE65557 TMA65556:TMA65557 TVW65556:TVW65557 UFS65556:UFS65557 UPO65556:UPO65557 UZK65556:UZK65557 VJG65556:VJG65557 VTC65556:VTC65557 WCY65556:WCY65557 WMU65556:WMU65557 WWQ65556:WWQ65557 U524308:U524309 KE131092:KE131093 UA131092:UA131093 ADW131092:ADW131093 ANS131092:ANS131093 AXO131092:AXO131093 BHK131092:BHK131093 BRG131092:BRG131093 CBC131092:CBC131093 CKY131092:CKY131093 CUU131092:CUU131093 DEQ131092:DEQ131093 DOM131092:DOM131093 DYI131092:DYI131093 EIE131092:EIE131093 ESA131092:ESA131093 FBW131092:FBW131093 FLS131092:FLS131093 FVO131092:FVO131093 GFK131092:GFK131093 GPG131092:GPG131093 GZC131092:GZC131093 HIY131092:HIY131093 HSU131092:HSU131093 ICQ131092:ICQ131093 IMM131092:IMM131093 IWI131092:IWI131093 JGE131092:JGE131093 JQA131092:JQA131093 JZW131092:JZW131093 KJS131092:KJS131093 KTO131092:KTO131093 LDK131092:LDK131093 LNG131092:LNG131093 LXC131092:LXC131093 MGY131092:MGY131093 MQU131092:MQU131093 NAQ131092:NAQ131093 NKM131092:NKM131093 NUI131092:NUI131093 OEE131092:OEE131093 OOA131092:OOA131093 OXW131092:OXW131093 PHS131092:PHS131093 PRO131092:PRO131093 QBK131092:QBK131093 QLG131092:QLG131093 QVC131092:QVC131093 REY131092:REY131093 ROU131092:ROU131093 RYQ131092:RYQ131093 SIM131092:SIM131093 SSI131092:SSI131093 TCE131092:TCE131093 TMA131092:TMA131093 TVW131092:TVW131093 UFS131092:UFS131093 UPO131092:UPO131093 UZK131092:UZK131093 VJG131092:VJG131093 VTC131092:VTC131093 WCY131092:WCY131093 WMU131092:WMU131093 WWQ131092:WWQ131093 U589844:U589845 KE196628:KE196629 UA196628:UA196629 ADW196628:ADW196629 ANS196628:ANS196629 AXO196628:AXO196629 BHK196628:BHK196629 BRG196628:BRG196629 CBC196628:CBC196629 CKY196628:CKY196629 CUU196628:CUU196629 DEQ196628:DEQ196629 DOM196628:DOM196629 DYI196628:DYI196629 EIE196628:EIE196629 ESA196628:ESA196629 FBW196628:FBW196629 FLS196628:FLS196629 FVO196628:FVO196629 GFK196628:GFK196629 GPG196628:GPG196629 GZC196628:GZC196629 HIY196628:HIY196629 HSU196628:HSU196629 ICQ196628:ICQ196629 IMM196628:IMM196629 IWI196628:IWI196629 JGE196628:JGE196629 JQA196628:JQA196629 JZW196628:JZW196629 KJS196628:KJS196629 KTO196628:KTO196629 LDK196628:LDK196629 LNG196628:LNG196629 LXC196628:LXC196629 MGY196628:MGY196629 MQU196628:MQU196629 NAQ196628:NAQ196629 NKM196628:NKM196629 NUI196628:NUI196629 OEE196628:OEE196629 OOA196628:OOA196629 OXW196628:OXW196629 PHS196628:PHS196629 PRO196628:PRO196629 QBK196628:QBK196629 QLG196628:QLG196629 QVC196628:QVC196629 REY196628:REY196629 ROU196628:ROU196629 RYQ196628:RYQ196629 SIM196628:SIM196629 SSI196628:SSI196629 TCE196628:TCE196629 TMA196628:TMA196629 TVW196628:TVW196629 UFS196628:UFS196629 UPO196628:UPO196629 UZK196628:UZK196629 VJG196628:VJG196629 VTC196628:VTC196629 WCY196628:WCY196629 WMU196628:WMU196629 WWQ196628:WWQ196629 U655380:U655381 KE262164:KE262165 UA262164:UA262165 ADW262164:ADW262165 ANS262164:ANS262165 AXO262164:AXO262165 BHK262164:BHK262165 BRG262164:BRG262165 CBC262164:CBC262165 CKY262164:CKY262165 CUU262164:CUU262165 DEQ262164:DEQ262165 DOM262164:DOM262165 DYI262164:DYI262165 EIE262164:EIE262165 ESA262164:ESA262165 FBW262164:FBW262165 FLS262164:FLS262165 FVO262164:FVO262165 GFK262164:GFK262165 GPG262164:GPG262165 GZC262164:GZC262165 HIY262164:HIY262165 HSU262164:HSU262165 ICQ262164:ICQ262165 IMM262164:IMM262165 IWI262164:IWI262165 JGE262164:JGE262165 JQA262164:JQA262165 JZW262164:JZW262165 KJS262164:KJS262165 KTO262164:KTO262165 LDK262164:LDK262165 LNG262164:LNG262165 LXC262164:LXC262165 MGY262164:MGY262165 MQU262164:MQU262165 NAQ262164:NAQ262165 NKM262164:NKM262165 NUI262164:NUI262165 OEE262164:OEE262165 OOA262164:OOA262165 OXW262164:OXW262165 PHS262164:PHS262165 PRO262164:PRO262165 QBK262164:QBK262165 QLG262164:QLG262165 QVC262164:QVC262165 REY262164:REY262165 ROU262164:ROU262165 RYQ262164:RYQ262165 SIM262164:SIM262165 SSI262164:SSI262165 TCE262164:TCE262165 TMA262164:TMA262165 TVW262164:TVW262165 UFS262164:UFS262165 UPO262164:UPO262165 UZK262164:UZK262165 VJG262164:VJG262165 VTC262164:VTC262165 WCY262164:WCY262165 WMU262164:WMU262165 WWQ262164:WWQ262165 U720916:U720917 KE327700:KE327701 UA327700:UA327701 ADW327700:ADW327701 ANS327700:ANS327701 AXO327700:AXO327701 BHK327700:BHK327701 BRG327700:BRG327701 CBC327700:CBC327701 CKY327700:CKY327701 CUU327700:CUU327701 DEQ327700:DEQ327701 DOM327700:DOM327701 DYI327700:DYI327701 EIE327700:EIE327701 ESA327700:ESA327701 FBW327700:FBW327701 FLS327700:FLS327701 FVO327700:FVO327701 GFK327700:GFK327701 GPG327700:GPG327701 GZC327700:GZC327701 HIY327700:HIY327701 HSU327700:HSU327701 ICQ327700:ICQ327701 IMM327700:IMM327701 IWI327700:IWI327701 JGE327700:JGE327701 JQA327700:JQA327701 JZW327700:JZW327701 KJS327700:KJS327701 KTO327700:KTO327701 LDK327700:LDK327701 LNG327700:LNG327701 LXC327700:LXC327701 MGY327700:MGY327701 MQU327700:MQU327701 NAQ327700:NAQ327701 NKM327700:NKM327701 NUI327700:NUI327701 OEE327700:OEE327701 OOA327700:OOA327701 OXW327700:OXW327701 PHS327700:PHS327701 PRO327700:PRO327701 QBK327700:QBK327701 QLG327700:QLG327701 QVC327700:QVC327701 REY327700:REY327701 ROU327700:ROU327701 RYQ327700:RYQ327701 SIM327700:SIM327701 SSI327700:SSI327701 TCE327700:TCE327701 TMA327700:TMA327701 TVW327700:TVW327701 UFS327700:UFS327701 UPO327700:UPO327701 UZK327700:UZK327701 VJG327700:VJG327701 VTC327700:VTC327701 WCY327700:WCY327701 WMU327700:WMU327701 WWQ327700:WWQ327701 U786452:U786453 KE393236:KE393237 UA393236:UA393237 ADW393236:ADW393237 ANS393236:ANS393237 AXO393236:AXO393237 BHK393236:BHK393237 BRG393236:BRG393237 CBC393236:CBC393237 CKY393236:CKY393237 CUU393236:CUU393237 DEQ393236:DEQ393237 DOM393236:DOM393237 DYI393236:DYI393237 EIE393236:EIE393237 ESA393236:ESA393237 FBW393236:FBW393237 FLS393236:FLS393237 FVO393236:FVO393237 GFK393236:GFK393237 GPG393236:GPG393237 GZC393236:GZC393237 HIY393236:HIY393237 HSU393236:HSU393237 ICQ393236:ICQ393237 IMM393236:IMM393237 IWI393236:IWI393237 JGE393236:JGE393237 JQA393236:JQA393237 JZW393236:JZW393237 KJS393236:KJS393237 KTO393236:KTO393237 LDK393236:LDK393237 LNG393236:LNG393237 LXC393236:LXC393237 MGY393236:MGY393237 MQU393236:MQU393237 NAQ393236:NAQ393237 NKM393236:NKM393237 NUI393236:NUI393237 OEE393236:OEE393237 OOA393236:OOA393237 OXW393236:OXW393237 PHS393236:PHS393237 PRO393236:PRO393237 QBK393236:QBK393237 QLG393236:QLG393237 QVC393236:QVC393237 REY393236:REY393237 ROU393236:ROU393237 RYQ393236:RYQ393237 SIM393236:SIM393237 SSI393236:SSI393237 TCE393236:TCE393237 TMA393236:TMA393237 TVW393236:TVW393237 UFS393236:UFS393237 UPO393236:UPO393237 UZK393236:UZK393237 VJG393236:VJG393237 VTC393236:VTC393237 WCY393236:WCY393237 WMU393236:WMU393237 WWQ393236:WWQ393237 U851988:U851989 KE458772:KE458773 UA458772:UA458773 ADW458772:ADW458773 ANS458772:ANS458773 AXO458772:AXO458773 BHK458772:BHK458773 BRG458772:BRG458773 CBC458772:CBC458773 CKY458772:CKY458773 CUU458772:CUU458773 DEQ458772:DEQ458773 DOM458772:DOM458773 DYI458772:DYI458773 EIE458772:EIE458773 ESA458772:ESA458773 FBW458772:FBW458773 FLS458772:FLS458773 FVO458772:FVO458773 GFK458772:GFK458773 GPG458772:GPG458773 GZC458772:GZC458773 HIY458772:HIY458773 HSU458772:HSU458773 ICQ458772:ICQ458773 IMM458772:IMM458773 IWI458772:IWI458773 JGE458772:JGE458773 JQA458772:JQA458773 JZW458772:JZW458773 KJS458772:KJS458773 KTO458772:KTO458773 LDK458772:LDK458773 LNG458772:LNG458773 LXC458772:LXC458773 MGY458772:MGY458773 MQU458772:MQU458773 NAQ458772:NAQ458773 NKM458772:NKM458773 NUI458772:NUI458773 OEE458772:OEE458773 OOA458772:OOA458773 OXW458772:OXW458773 PHS458772:PHS458773 PRO458772:PRO458773 QBK458772:QBK458773 QLG458772:QLG458773 QVC458772:QVC458773 REY458772:REY458773 ROU458772:ROU458773 RYQ458772:RYQ458773 SIM458772:SIM458773 SSI458772:SSI458773 TCE458772:TCE458773 TMA458772:TMA458773 TVW458772:TVW458773 UFS458772:UFS458773 UPO458772:UPO458773 UZK458772:UZK458773 VJG458772:VJG458773 VTC458772:VTC458773 WCY458772:WCY458773 WMU458772:WMU458773 WWQ458772:WWQ458773 U917524:U917525 KE524308:KE524309 UA524308:UA524309 ADW524308:ADW524309 ANS524308:ANS524309 AXO524308:AXO524309 BHK524308:BHK524309 BRG524308:BRG524309 CBC524308:CBC524309 CKY524308:CKY524309 CUU524308:CUU524309 DEQ524308:DEQ524309 DOM524308:DOM524309 DYI524308:DYI524309 EIE524308:EIE524309 ESA524308:ESA524309 FBW524308:FBW524309 FLS524308:FLS524309 FVO524308:FVO524309 GFK524308:GFK524309 GPG524308:GPG524309 GZC524308:GZC524309 HIY524308:HIY524309 HSU524308:HSU524309 ICQ524308:ICQ524309 IMM524308:IMM524309 IWI524308:IWI524309 JGE524308:JGE524309 JQA524308:JQA524309 JZW524308:JZW524309 KJS524308:KJS524309 KTO524308:KTO524309 LDK524308:LDK524309 LNG524308:LNG524309 LXC524308:LXC524309 MGY524308:MGY524309 MQU524308:MQU524309 NAQ524308:NAQ524309 NKM524308:NKM524309 NUI524308:NUI524309 OEE524308:OEE524309 OOA524308:OOA524309 OXW524308:OXW524309 PHS524308:PHS524309 PRO524308:PRO524309 QBK524308:QBK524309 QLG524308:QLG524309 QVC524308:QVC524309 REY524308:REY524309 ROU524308:ROU524309 RYQ524308:RYQ524309 SIM524308:SIM524309 SSI524308:SSI524309 TCE524308:TCE524309 TMA524308:TMA524309 TVW524308:TVW524309 UFS524308:UFS524309 UPO524308:UPO524309 UZK524308:UZK524309 VJG524308:VJG524309 VTC524308:VTC524309 WCY524308:WCY524309 WMU524308:WMU524309 WWQ524308:WWQ524309 U983060:U983061 KE589844:KE589845 UA589844:UA589845 ADW589844:ADW589845 ANS589844:ANS589845 AXO589844:AXO589845 BHK589844:BHK589845 BRG589844:BRG589845 CBC589844:CBC589845 CKY589844:CKY589845 CUU589844:CUU589845 DEQ589844:DEQ589845 DOM589844:DOM589845 DYI589844:DYI589845 EIE589844:EIE589845 ESA589844:ESA589845 FBW589844:FBW589845 FLS589844:FLS589845 FVO589844:FVO589845 GFK589844:GFK589845 GPG589844:GPG589845 GZC589844:GZC589845 HIY589844:HIY589845 HSU589844:HSU589845 ICQ589844:ICQ589845 IMM589844:IMM589845 IWI589844:IWI589845 JGE589844:JGE589845 JQA589844:JQA589845 JZW589844:JZW589845 KJS589844:KJS589845 KTO589844:KTO589845 LDK589844:LDK589845 LNG589844:LNG589845 LXC589844:LXC589845 MGY589844:MGY589845 MQU589844:MQU589845 NAQ589844:NAQ589845 NKM589844:NKM589845 NUI589844:NUI589845 OEE589844:OEE589845 OOA589844:OOA589845 OXW589844:OXW589845 PHS589844:PHS589845 PRO589844:PRO589845 QBK589844:QBK589845 QLG589844:QLG589845 QVC589844:QVC589845 REY589844:REY589845 ROU589844:ROU589845 RYQ589844:RYQ589845 SIM589844:SIM589845 SSI589844:SSI589845 TCE589844:TCE589845 TMA589844:TMA589845 TVW589844:TVW589845 UFS589844:UFS589845 UPO589844:UPO589845 UZK589844:UZK589845 VJG589844:VJG589845 VTC589844:VTC589845 WCY589844:WCY589845 WMU589844:WMU589845 WWQ589844:WWQ589845 U65556:U65557 KE655380:KE655381 UA655380:UA655381 ADW655380:ADW655381 ANS655380:ANS655381 AXO655380:AXO655381 BHK655380:BHK655381 BRG655380:BRG655381 CBC655380:CBC655381 CKY655380:CKY655381 CUU655380:CUU655381 DEQ655380:DEQ655381 DOM655380:DOM655381 DYI655380:DYI655381 EIE655380:EIE655381 ESA655380:ESA655381 FBW655380:FBW655381 FLS655380:FLS655381 FVO655380:FVO655381 GFK655380:GFK655381 GPG655380:GPG655381 GZC655380:GZC655381 HIY655380:HIY655381 HSU655380:HSU655381 ICQ655380:ICQ655381 IMM655380:IMM655381 IWI655380:IWI655381 JGE655380:JGE655381 JQA655380:JQA655381 JZW655380:JZW655381 KJS655380:KJS655381 KTO655380:KTO655381 LDK655380:LDK655381 LNG655380:LNG655381 LXC655380:LXC655381 MGY655380:MGY655381 MQU655380:MQU655381 NAQ655380:NAQ655381 NKM655380:NKM655381 NUI655380:NUI655381 OEE655380:OEE655381 OOA655380:OOA655381 OXW655380:OXW655381 PHS655380:PHS655381 PRO655380:PRO655381 QBK655380:QBK655381 QLG655380:QLG655381 QVC655380:QVC655381 REY655380:REY655381 ROU655380:ROU655381 RYQ655380:RYQ655381 SIM655380:SIM655381 SSI655380:SSI655381 TCE655380:TCE655381 TMA655380:TMA655381 TVW655380:TVW655381 UFS655380:UFS655381 UPO655380:UPO655381 UZK655380:UZK655381 VJG655380:VJG655381 VTC655380:VTC655381 WCY655380:WCY655381 WMU655380:WMU655381 WWQ655380:WWQ655381 U131092:U131093 KE720916:KE720917 UA720916:UA720917 ADW720916:ADW720917 ANS720916:ANS720917 AXO720916:AXO720917 BHK720916:BHK720917 BRG720916:BRG720917 CBC720916:CBC720917 CKY720916:CKY720917 CUU720916:CUU720917 DEQ720916:DEQ720917 DOM720916:DOM720917 DYI720916:DYI720917 EIE720916:EIE720917 ESA720916:ESA720917 FBW720916:FBW720917 FLS720916:FLS720917 FVO720916:FVO720917 GFK720916:GFK720917 GPG720916:GPG720917 GZC720916:GZC720917 HIY720916:HIY720917 HSU720916:HSU720917 ICQ720916:ICQ720917 IMM720916:IMM720917 IWI720916:IWI720917 JGE720916:JGE720917 JQA720916:JQA720917 JZW720916:JZW720917 KJS720916:KJS720917 KTO720916:KTO720917 LDK720916:LDK720917 LNG720916:LNG720917 LXC720916:LXC720917 MGY720916:MGY720917 MQU720916:MQU720917 NAQ720916:NAQ720917 NKM720916:NKM720917 NUI720916:NUI720917 OEE720916:OEE720917 OOA720916:OOA720917 OXW720916:OXW720917 PHS720916:PHS720917 PRO720916:PRO720917 QBK720916:QBK720917 QLG720916:QLG720917 QVC720916:QVC720917 REY720916:REY720917 ROU720916:ROU720917 RYQ720916:RYQ720917 SIM720916:SIM720917 SSI720916:SSI720917 TCE720916:TCE720917 TMA720916:TMA720917 TVW720916:TVW720917 UFS720916:UFS720917 UPO720916:UPO720917 UZK720916:UZK720917 VJG720916:VJG720917 VTC720916:VTC720917 WCY720916:WCY720917 WMU720916:WMU720917 WWQ720916:WWQ720917 U196628:U196629 KE786452:KE786453 UA786452:UA786453 ADW786452:ADW786453 ANS786452:ANS786453 AXO786452:AXO786453 BHK786452:BHK786453 BRG786452:BRG786453 CBC786452:CBC786453 CKY786452:CKY786453 CUU786452:CUU786453 DEQ786452:DEQ786453 DOM786452:DOM786453 DYI786452:DYI786453 EIE786452:EIE786453 ESA786452:ESA786453 FBW786452:FBW786453 FLS786452:FLS786453 FVO786452:FVO786453 GFK786452:GFK786453 GPG786452:GPG786453 GZC786452:GZC786453 HIY786452:HIY786453 HSU786452:HSU786453 ICQ786452:ICQ786453 IMM786452:IMM786453 IWI786452:IWI786453 JGE786452:JGE786453 JQA786452:JQA786453 JZW786452:JZW786453 KJS786452:KJS786453 KTO786452:KTO786453 LDK786452:LDK786453 LNG786452:LNG786453 LXC786452:LXC786453 MGY786452:MGY786453 MQU786452:MQU786453 NAQ786452:NAQ786453 NKM786452:NKM786453 NUI786452:NUI786453 OEE786452:OEE786453 OOA786452:OOA786453 OXW786452:OXW786453 PHS786452:PHS786453 PRO786452:PRO786453 QBK786452:QBK786453 QLG786452:QLG786453 QVC786452:QVC786453 REY786452:REY786453 ROU786452:ROU786453 RYQ786452:RYQ786453 SIM786452:SIM786453 SSI786452:SSI786453 TCE786452:TCE786453 TMA786452:TMA786453 TVW786452:TVW786453 UFS786452:UFS786453 UPO786452:UPO786453 UZK786452:UZK786453 VJG786452:VJG786453 VTC786452:VTC786453 WCY786452:WCY786453 WMU786452:WMU786453 WWQ786452:WWQ786453 U262164:U262165 KE851988:KE851989 UA851988:UA851989 ADW851988:ADW851989 ANS851988:ANS851989 AXO851988:AXO851989 BHK851988:BHK851989 BRG851988:BRG851989 CBC851988:CBC851989 CKY851988:CKY851989 CUU851988:CUU851989 DEQ851988:DEQ851989 DOM851988:DOM851989 DYI851988:DYI851989 EIE851988:EIE851989 ESA851988:ESA851989 FBW851988:FBW851989 FLS851988:FLS851989 FVO851988:FVO851989 GFK851988:GFK851989 GPG851988:GPG851989 GZC851988:GZC851989 HIY851988:HIY851989 HSU851988:HSU851989 ICQ851988:ICQ851989 IMM851988:IMM851989 IWI851988:IWI851989 JGE851988:JGE851989 JQA851988:JQA851989 JZW851988:JZW851989 KJS851988:KJS851989 KTO851988:KTO851989 LDK851988:LDK851989 LNG851988:LNG851989 LXC851988:LXC851989 MGY851988:MGY851989 MQU851988:MQU851989 NAQ851988:NAQ851989 NKM851988:NKM851989 NUI851988:NUI851989 OEE851988:OEE851989 OOA851988:OOA851989 OXW851988:OXW851989 PHS851988:PHS851989 PRO851988:PRO851989 QBK851988:QBK851989 QLG851988:QLG851989 QVC851988:QVC851989 REY851988:REY851989 ROU851988:ROU851989 RYQ851988:RYQ851989 SIM851988:SIM851989 SSI851988:SSI851989 TCE851988:TCE851989 TMA851988:TMA851989 TVW851988:TVW851989 UFS851988:UFS851989 UPO851988:UPO851989 UZK851988:UZK851989 VJG851988:VJG851989 VTC851988:VTC851989 WCY851988:WCY851989 WMU851988:WMU851989 WWQ851988:WWQ851989 KE917524:KE917525 UA917524:UA917525 ADW917524:ADW917525 ANS917524:ANS917525 AXO917524:AXO917525 BHK917524:BHK917525 BRG917524:BRG917525 CBC917524:CBC917525 CKY917524:CKY917525 CUU917524:CUU917525 DEQ917524:DEQ917525 DOM917524:DOM917525 DYI917524:DYI917525 EIE917524:EIE917525 ESA917524:ESA917525 FBW917524:FBW917525 FLS917524:FLS917525 FVO917524:FVO917525 GFK917524:GFK917525 GPG917524:GPG917525 GZC917524:GZC917525 HIY917524:HIY917525 HSU917524:HSU917525 ICQ917524:ICQ917525 IMM917524:IMM917525 IWI917524:IWI917525 JGE917524:JGE917525 JQA917524:JQA917525 JZW917524:JZW917525 KJS917524:KJS917525 KTO917524:KTO917525 LDK917524:LDK917525 LNG917524:LNG917525 LXC917524:LXC917525 MGY917524:MGY917525 MQU917524:MQU917525 NAQ917524:NAQ917525 NKM917524:NKM917525 NUI917524:NUI917525 OEE917524:OEE917525 OOA917524:OOA917525 OXW917524:OXW917525 PHS917524:PHS917525 PRO917524:PRO917525 QBK917524:QBK917525 QLG917524:QLG917525 QVC917524:QVC917525 REY917524:REY917525 ROU917524:ROU917525 RYQ917524:RYQ917525 SIM917524:SIM917525 SSI917524:SSI917525 TCE917524:TCE917525 TMA917524:TMA917525 TVW917524:TVW917525 UFS917524:UFS917525 UPO917524:UPO917525 UZK917524:UZK917525 VJG917524:VJG917525 VTC917524:VTC917525 WCY917524:WCY917525 WMU917524:WMU917525 WWQ917524:WWQ917525 WWQ983060:WWQ983061 KE983060:KE983061 UA983060:UA983061 ADW983060:ADW983061 ANS983060:ANS983061 AXO983060:AXO983061 BHK983060:BHK983061 BRG983060:BRG983061 CBC983060:CBC983061 CKY983060:CKY983061 CUU983060:CUU983061 DEQ983060:DEQ983061 DOM983060:DOM983061 DYI983060:DYI983061 EIE983060:EIE983061 ESA983060:ESA983061 FBW983060:FBW983061 FLS983060:FLS983061 FVO983060:FVO983061 GFK983060:GFK983061 GPG983060:GPG983061 GZC983060:GZC983061 HIY983060:HIY983061 HSU983060:HSU983061 ICQ983060:ICQ983061 IMM983060:IMM983061 IWI983060:IWI983061 JGE983060:JGE983061 JQA983060:JQA983061 JZW983060:JZW983061 KJS983060:KJS983061 KTO983060:KTO983061 LDK983060:LDK983061 LNG983060:LNG983061 LXC983060:LXC983061 MGY983060:MGY983061 MQU983060:MQU983061 NAQ983060:NAQ983061 NKM983060:NKM983061 NUI983060:NUI983061 OEE983060:OEE983061 OOA983060:OOA983061 OXW983060:OXW983061 PHS983060:PHS983061 PRO983060:PRO983061 QBK983060:QBK983061 QLG983060:QLG983061 QVC983060:QVC983061 REY983060:REY983061 ROU983060:ROU983061 RYQ983060:RYQ983061 SIM983060:SIM983061 SSI983060:SSI983061 TCE983060:TCE983061 TMA983060:TMA983061 TVW983060:TVW983061 UFS983060:UFS983061 UPO983060:UPO983061 UZK983060:UZK983061 VJG983060:VJG983061 VTC983060:VTC983061 WCY983060:WCY983061 WMU983060:WMU983061 U24:U25 WWQ24:WWQ25 S24:S25 KC24:KC25 TY24:TY25 ADU24:ADU25 ANQ24:ANQ25 AXM24:AXM25 BHI24:BHI25 BRE24:BRE25 CBA24:CBA25 CKW24:CKW25 CUS24:CUS25 DEO24:DEO25 DOK24:DOK25 DYG24:DYG25 EIC24:EIC25 ERY24:ERY25 FBU24:FBU25 FLQ24:FLQ25 FVM24:FVM25 GFI24:GFI25 GPE24:GPE25 GZA24:GZA25 HIW24:HIW25 HSS24:HSS25 ICO24:ICO25 IMK24:IMK25 IWG24:IWG25 JGC24:JGC25 JPY24:JPY25 JZU24:JZU25 KJQ24:KJQ25 KTM24:KTM25 LDI24:LDI25 LNE24:LNE25 LXA24:LXA25 MGW24:MGW25 MQS24:MQS25 NAO24:NAO25 NKK24:NKK25 NUG24:NUG25 OEC24:OEC25 ONY24:ONY25 OXU24:OXU25 PHQ24:PHQ25 PRM24:PRM25 QBI24:QBI25 QLE24:QLE25 QVA24:QVA25 REW24:REW25 ROS24:ROS25 RYO24:RYO25 SIK24:SIK25 SSG24:SSG25 TCC24:TCC25 TLY24:TLY25 TVU24:TVU25 UFQ24:UFQ25 UPM24:UPM25 UZI24:UZI25 VJE24:VJE25 VTA24:VTA25 WCW24:WCW25 WMS24:WMS25 WWO24:WWO25 KE24:KE25 UA24:UA25 ADW24:ADW25 ANS24:ANS25 AXO24:AXO25 BHK24:BHK25 BRG24:BRG25 CBC24:CBC25 CKY24:CKY25 CUU24:CUU25 DEQ24:DEQ25 DOM24:DOM25 DYI24:DYI25 EIE24:EIE25 ESA24:ESA25 FBW24:FBW25 FLS24:FLS25 FVO24:FVO25 GFK24:GFK25 GPG24:GPG25 GZC24:GZC25 HIY24:HIY25 HSU24:HSU25 ICQ24:ICQ25 IMM24:IMM25 IWI24:IWI25 JGE24:JGE25 JQA24:JQA25 JZW24:JZW25 KJS24:KJS25 KTO24:KTO25 LDK24:LDK25 LNG24:LNG25 LXC24:LXC25 MGY24:MGY25 MQU24:MQU25 NAQ24:NAQ25 NKM24:NKM25 NUI24:NUI25 OEE24:OEE25 OOA24:OOA25 OXW24:OXW25 PHS24:PHS25 PRO24:PRO25 QBK24:QBK25 QLG24:QLG25 QVC24:QVC25 REY24:REY25 ROU24:ROU25 RYQ24:RYQ25 SIM24:SIM25 SSI24:SSI25 TCE24:TCE25 TMA24:TMA25 TVW24:TVW25 UFS24:UFS25 UPO24:UPO25 UZK24:UZK25 VJG24:VJG25 VTC24:VTC25 WCY24:WCY25 WMU24:WMU25 U327700:U327701 Z65556:Z65557 Z131092:Z131093 Z196628:Z196629 Z262164:Z262165 Z327700:Z327701 Z393236:Z393237 Z458772:Z458773 Z524308:Z524309 Z589844:Z589845 Z655380:Z655381 Z720916:Z720917 Z786452:Z786453 Z851988:Z851989 Z917524:Z917525 Z983060:Z983061 AB458772:AB458773 AB524308:AB524309 AB589844:AB589845 AB655380:AB655381 AB720916:AB720917 AB786452:AB786453 AB851988:AB851989 AB917524:AB917525 AB983060:AB983061 AB65556:AB65557 AB131092:AB131093 AB196628:AB196629 AB262164:AB262165 AB327700:AB327701 AB24:AB25 Z24:Z25 AB393236:AB393237 AG65556:AG65557 AG131092:AG131093 AG196628:AG196629 AG262164:AG262165 AG327700:AG327701 AG393236:AG393237 AG458772:AG458773 AG524308:AG524309 AG589844:AG589845 AG655380:AG655381 AG720916:AG720917 AG786452:AG786453 AG851988:AG851989 AG917524:AG917525 AG983060:AG983061 AI393236:AI393237 AI458772:AI458773 AI524308:AI524309 AI589844:AI589845 AI655380:AI655381 AI720916:AI720917 AI786452:AI786453 AI851988:AI851989 AI917524:AI917525 AI983060:AI983061 AI65556:AI65557 AI131092:AI131093 AI196628:AI196629 AI262164:AI262165 AI327700:AI327701 AI24:AI25 AG24:AG25"/>
    <dataValidation allowBlank="1" promptTitle="checkPeriodRange" sqref="Q25 KA25 TW25 ADS25 ANO25 AXK25 BHG25 BRC25 CAY25 CKU25 CUQ25 DEM25 DOI25 DYE25 EIA25 ERW25 FBS25 FLO25 FVK25 GFG25 GPC25 GYY25 HIU25 HSQ25 ICM25 IMI25 IWE25 JGA25 JPW25 JZS25 KJO25 KTK25 LDG25 LNC25 LWY25 MGU25 MQQ25 NAM25 NKI25 NUE25 OEA25 ONW25 OXS25 PHO25 PRK25 QBG25 QLC25 QUY25 REU25 ROQ25 RYM25 SII25 SSE25 TCA25 TLW25 TVS25 UFO25 UPK25 UZG25 VJC25 VSY25 WCU25 WMQ25 WWM25 Q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Q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Q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Q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Q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Q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Q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Q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Q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Q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Q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Q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Q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Q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Q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X983061 X65557 X131093 X196629 X262165 X327701 X393237 X458773 X524309 X589845 X655381 X720917 X786453 X851989 X917525 X25 AE983061 AE65557 AE131093 AE196629 AE262165 AE327701 AE393237 AE458773 AE524309 AE589845 AE655381 AE720917 AE786453 AE851989 AE917525 AE25"/>
    <dataValidation type="list" allowBlank="1" showInputMessage="1" showErrorMessage="1" errorTitle="Ошибка" error="Выберите значение из списка" prompt="Выберите значение из списка" sqref="O23:AJ23">
      <formula1>kind_of_cons</formula1>
    </dataValidation>
    <dataValidation type="decimal" allowBlank="1" showErrorMessage="1" errorTitle="Ошибка" error="Допускается ввод только действительных чисел!" sqref="O24 V24 AC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67</v>
      </c>
    </row>
    <row r="2" spans="1:20" ht="22.5">
      <c r="F2" s="1278" t="s">
        <v>470</v>
      </c>
      <c r="G2" s="1279"/>
      <c r="H2" s="1280"/>
      <c r="I2" s="608"/>
    </row>
    <row r="3" spans="1:20" ht="3" customHeight="1"/>
    <row r="4" spans="1:20" s="538" customFormat="1" ht="11.25">
      <c r="A4" s="558"/>
      <c r="B4" s="558"/>
      <c r="C4" s="558"/>
      <c r="D4" s="558"/>
      <c r="F4" s="1236" t="s">
        <v>444</v>
      </c>
      <c r="G4" s="1236"/>
      <c r="H4" s="1236"/>
      <c r="I4" s="1281"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1"/>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15.05.2019</v>
      </c>
      <c r="I7" s="549" t="s">
        <v>472</v>
      </c>
      <c r="J7" s="583"/>
      <c r="K7" s="558"/>
      <c r="L7" s="558"/>
      <c r="M7" s="558"/>
      <c r="N7" s="558"/>
      <c r="O7" s="558"/>
      <c r="P7" s="558"/>
      <c r="Q7" s="558"/>
      <c r="R7" s="558"/>
      <c r="S7" s="558"/>
      <c r="T7" s="558"/>
    </row>
    <row r="8" spans="1:20" s="538" customFormat="1" ht="45">
      <c r="A8" s="1282">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2"/>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2"/>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2"/>
      <c r="B11" s="1282">
        <v>1</v>
      </c>
      <c r="C11" s="591"/>
      <c r="D11" s="591"/>
      <c r="F11" s="584" t="str">
        <f>"4."&amp;mergeValue(A11) &amp;"."&amp;mergeValue(B11)</f>
        <v>4.1.1</v>
      </c>
      <c r="G11" s="579" t="s">
        <v>570</v>
      </c>
      <c r="H11" s="572" t="str">
        <f>IF(region_name="","",region_name)</f>
        <v>Ростовская область</v>
      </c>
      <c r="I11" s="549" t="s">
        <v>478</v>
      </c>
      <c r="J11" s="583"/>
      <c r="K11" s="558"/>
      <c r="L11" s="558"/>
      <c r="M11" s="558"/>
      <c r="N11" s="558"/>
      <c r="O11" s="558"/>
      <c r="P11" s="558"/>
      <c r="Q11" s="558"/>
      <c r="R11" s="558"/>
      <c r="S11" s="558"/>
      <c r="T11" s="558"/>
    </row>
    <row r="12" spans="1:20" s="538" customFormat="1" ht="22.5">
      <c r="A12" s="1282"/>
      <c r="B12" s="1282"/>
      <c r="C12" s="1282">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2"/>
      <c r="B13" s="1282"/>
      <c r="C13" s="1282"/>
      <c r="D13" s="591">
        <v>1</v>
      </c>
      <c r="F13" s="584" t="str">
        <f>"4."&amp;mergeValue(A13) &amp;"."&amp;mergeValue(B13)&amp;"."&amp;mergeValue(C13)&amp;"."&amp;mergeValue(D13)</f>
        <v>4.1.1.1.1</v>
      </c>
      <c r="G13" s="601" t="s">
        <v>477</v>
      </c>
      <c r="H13" s="572"/>
      <c r="I13" s="1283" t="s">
        <v>569</v>
      </c>
      <c r="J13" s="583"/>
      <c r="K13" s="558"/>
      <c r="L13" s="558"/>
      <c r="M13" s="558"/>
      <c r="N13" s="558"/>
      <c r="O13" s="558"/>
      <c r="P13" s="558"/>
      <c r="Q13" s="558"/>
      <c r="R13" s="558"/>
      <c r="S13" s="558"/>
      <c r="T13" s="558"/>
    </row>
    <row r="14" spans="1:20" s="538" customFormat="1" ht="18.75">
      <c r="A14" s="1282"/>
      <c r="B14" s="1282"/>
      <c r="C14" s="1282"/>
      <c r="D14" s="591"/>
      <c r="F14" s="587"/>
      <c r="G14" s="519" t="s">
        <v>4</v>
      </c>
      <c r="H14" s="592"/>
      <c r="I14" s="1283"/>
      <c r="J14" s="583"/>
      <c r="K14" s="558"/>
      <c r="L14" s="558"/>
      <c r="M14" s="558"/>
      <c r="N14" s="558"/>
      <c r="O14" s="558"/>
      <c r="P14" s="558"/>
      <c r="Q14" s="558"/>
      <c r="R14" s="558"/>
      <c r="S14" s="558"/>
      <c r="T14" s="558"/>
    </row>
    <row r="15" spans="1:20" s="538" customFormat="1" ht="18.75">
      <c r="A15" s="1282"/>
      <c r="B15" s="1282"/>
      <c r="C15" s="591"/>
      <c r="D15" s="591"/>
      <c r="F15" s="602"/>
      <c r="G15" s="545" t="s">
        <v>400</v>
      </c>
      <c r="H15" s="603"/>
      <c r="I15" s="604"/>
      <c r="J15" s="583"/>
      <c r="K15" s="558"/>
      <c r="L15" s="558"/>
      <c r="M15" s="558"/>
      <c r="N15" s="558"/>
      <c r="O15" s="558"/>
      <c r="P15" s="558"/>
      <c r="Q15" s="558"/>
      <c r="R15" s="558"/>
      <c r="S15" s="558"/>
      <c r="T15" s="558"/>
    </row>
    <row r="16" spans="1:20" s="538" customFormat="1" ht="18.75">
      <c r="A16" s="1282"/>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7" t="s">
        <v>571</v>
      </c>
      <c r="H19" s="1277"/>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69"/>
    <col min="27" max="27" width="10.140625" style="469" customWidth="1"/>
    <col min="28"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9" t="s">
        <v>616</v>
      </c>
      <c r="M5" s="1299"/>
      <c r="N5" s="1299"/>
      <c r="O5" s="1299"/>
      <c r="P5" s="1299"/>
      <c r="Q5" s="1299"/>
      <c r="R5" s="1299"/>
      <c r="S5" s="1299"/>
      <c r="T5" s="1299"/>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5"/>
      <c r="P7" s="1305"/>
      <c r="Q7" s="1305"/>
      <c r="R7" s="1305"/>
      <c r="S7" s="1305"/>
      <c r="T7" s="1305"/>
      <c r="U7" s="779"/>
      <c r="V7" s="779"/>
      <c r="X7" s="1117"/>
      <c r="Y7" s="1117"/>
      <c r="Z7" s="1117"/>
      <c r="AA7" s="1117"/>
      <c r="AB7" s="1117"/>
    </row>
    <row r="8" spans="1:34" s="461" customFormat="1" ht="18.75">
      <c r="G8" s="460"/>
      <c r="H8" s="460"/>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30.04.2019</v>
      </c>
      <c r="P8" s="1306"/>
      <c r="Q8" s="1306"/>
      <c r="R8" s="1306"/>
      <c r="S8" s="1306"/>
      <c r="T8" s="1306"/>
      <c r="U8" s="634"/>
      <c r="X8" s="474"/>
      <c r="Y8" s="474"/>
      <c r="Z8" s="474"/>
      <c r="AA8" s="474"/>
      <c r="AB8" s="474"/>
      <c r="AC8" s="474"/>
      <c r="AD8" s="474"/>
      <c r="AE8" s="474"/>
      <c r="AF8" s="474"/>
      <c r="AG8" s="474"/>
      <c r="AH8" s="474"/>
    </row>
    <row r="9" spans="1:34" s="461" customFormat="1" ht="22.5">
      <c r="G9" s="460"/>
      <c r="H9" s="460"/>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175</v>
      </c>
      <c r="P9" s="1306"/>
      <c r="Q9" s="1306"/>
      <c r="R9" s="1306"/>
      <c r="S9" s="1306"/>
      <c r="T9" s="1306"/>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5"/>
      <c r="P10" s="1305"/>
      <c r="Q10" s="1305"/>
      <c r="R10" s="1305"/>
      <c r="S10" s="1305"/>
      <c r="T10" s="1305"/>
      <c r="U10" s="779"/>
      <c r="V10" s="779"/>
      <c r="X10" s="1117"/>
      <c r="Y10" s="1117"/>
      <c r="Z10" s="1117"/>
      <c r="AA10" s="1117"/>
      <c r="AB10" s="1117"/>
    </row>
    <row r="11" spans="1:34" s="461" customFormat="1" ht="11.25" hidden="1">
      <c r="G11" s="460"/>
      <c r="H11" s="460"/>
      <c r="L11" s="1300"/>
      <c r="M11" s="1300"/>
      <c r="N11" s="458"/>
      <c r="O11" s="1332"/>
      <c r="P11" s="1332"/>
      <c r="Q11" s="1332"/>
      <c r="R11" s="1332"/>
      <c r="S11" s="1332"/>
      <c r="T11" s="1332"/>
      <c r="U11" s="472" t="s">
        <v>370</v>
      </c>
      <c r="X11" s="474"/>
      <c r="Y11" s="474"/>
      <c r="Z11" s="474"/>
      <c r="AA11" s="474"/>
      <c r="AB11" s="474"/>
      <c r="AC11" s="474"/>
      <c r="AD11" s="474"/>
      <c r="AE11" s="474"/>
      <c r="AF11" s="474"/>
      <c r="AG11" s="474"/>
      <c r="AH11" s="474"/>
    </row>
    <row r="12" spans="1:34">
      <c r="J12" s="451"/>
      <c r="K12" s="451"/>
      <c r="L12" s="447"/>
      <c r="M12" s="447"/>
      <c r="N12" s="447"/>
      <c r="O12" s="1330"/>
      <c r="P12" s="1330"/>
      <c r="Q12" s="1330"/>
      <c r="R12" s="1330"/>
      <c r="S12" s="1330"/>
      <c r="T12" s="1330"/>
      <c r="U12" s="1330"/>
    </row>
    <row r="13" spans="1:34">
      <c r="J13" s="451"/>
      <c r="K13" s="451"/>
      <c r="L13" s="1236" t="s">
        <v>444</v>
      </c>
      <c r="M13" s="1236"/>
      <c r="N13" s="1236"/>
      <c r="O13" s="1236"/>
      <c r="P13" s="1236"/>
      <c r="Q13" s="1236"/>
      <c r="R13" s="1236"/>
      <c r="S13" s="1236"/>
      <c r="T13" s="1236"/>
      <c r="U13" s="1236"/>
      <c r="V13" s="1236"/>
      <c r="W13" s="1236" t="s">
        <v>445</v>
      </c>
    </row>
    <row r="14" spans="1:34" ht="14.25" customHeight="1">
      <c r="J14" s="451"/>
      <c r="K14" s="451"/>
      <c r="L14" s="1313" t="s">
        <v>90</v>
      </c>
      <c r="M14" s="1313" t="s">
        <v>602</v>
      </c>
      <c r="N14" s="490"/>
      <c r="O14" s="1314" t="s">
        <v>604</v>
      </c>
      <c r="P14" s="1315"/>
      <c r="Q14" s="1315"/>
      <c r="R14" s="1315"/>
      <c r="S14" s="1315"/>
      <c r="T14" s="1316"/>
      <c r="U14" s="1296" t="s">
        <v>338</v>
      </c>
      <c r="V14" s="1310" t="s">
        <v>273</v>
      </c>
      <c r="W14" s="1236"/>
    </row>
    <row r="15" spans="1:34" s="492" customFormat="1" ht="14.25" customHeight="1">
      <c r="G15" s="500"/>
      <c r="H15" s="500"/>
      <c r="I15" s="500"/>
      <c r="J15" s="498"/>
      <c r="K15" s="498"/>
      <c r="L15" s="1313"/>
      <c r="M15" s="1313"/>
      <c r="N15" s="490"/>
      <c r="O15" s="1319" t="s">
        <v>578</v>
      </c>
      <c r="P15" s="1317" t="s">
        <v>269</v>
      </c>
      <c r="Q15" s="1318"/>
      <c r="R15" s="1294" t="s">
        <v>615</v>
      </c>
      <c r="S15" s="1294"/>
      <c r="T15" s="1295"/>
      <c r="U15" s="1297"/>
      <c r="V15" s="1311"/>
      <c r="W15" s="1236"/>
      <c r="X15" s="553"/>
      <c r="Y15" s="553"/>
      <c r="Z15" s="553"/>
      <c r="AA15" s="553"/>
      <c r="AB15" s="553"/>
      <c r="AC15" s="553"/>
      <c r="AD15" s="553"/>
      <c r="AE15" s="553"/>
      <c r="AF15" s="553"/>
      <c r="AG15" s="553"/>
      <c r="AH15" s="553"/>
    </row>
    <row r="16" spans="1:34" ht="33.75">
      <c r="J16" s="451"/>
      <c r="K16" s="451"/>
      <c r="L16" s="1313"/>
      <c r="M16" s="1313"/>
      <c r="N16" s="489"/>
      <c r="O16" s="1320"/>
      <c r="P16" s="504" t="s">
        <v>670</v>
      </c>
      <c r="Q16" s="504" t="s">
        <v>671</v>
      </c>
      <c r="R16" s="505" t="s">
        <v>272</v>
      </c>
      <c r="S16" s="1308" t="s">
        <v>271</v>
      </c>
      <c r="T16" s="1309"/>
      <c r="U16" s="1298"/>
      <c r="V16" s="1312"/>
      <c r="W16" s="1236"/>
    </row>
    <row r="17" spans="1:34">
      <c r="J17" s="451"/>
      <c r="K17" s="459">
        <v>1</v>
      </c>
      <c r="L17" s="448" t="s">
        <v>91</v>
      </c>
      <c r="M17" s="448" t="s">
        <v>47</v>
      </c>
      <c r="N17" s="465" t="s">
        <v>47</v>
      </c>
      <c r="O17" s="457">
        <f ca="1">OFFSET(O17,0,-1)+1</f>
        <v>3</v>
      </c>
      <c r="P17" s="457">
        <f ca="1">OFFSET(P17,0,-1)+1</f>
        <v>4</v>
      </c>
      <c r="Q17" s="457">
        <f ca="1">OFFSET(Q17,0,-1)+1</f>
        <v>5</v>
      </c>
      <c r="R17" s="457">
        <f ca="1">OFFSET(R17,0,-1)+1</f>
        <v>6</v>
      </c>
      <c r="S17" s="1301">
        <f ca="1">OFFSET(S17,0,-1)+1</f>
        <v>7</v>
      </c>
      <c r="T17" s="1301"/>
      <c r="U17" s="457">
        <f ca="1">OFFSET(U17,0,-2)+1</f>
        <v>8</v>
      </c>
      <c r="V17" s="464">
        <f ca="1">OFFSET(V17,0,-1)</f>
        <v>8</v>
      </c>
      <c r="W17" s="457">
        <f ca="1">OFFSET(W17,0,-1)+1</f>
        <v>9</v>
      </c>
    </row>
    <row r="18" spans="1:34" ht="22.5">
      <c r="A18" s="1284">
        <v>1</v>
      </c>
      <c r="B18" s="887"/>
      <c r="C18" s="887"/>
      <c r="D18" s="887"/>
      <c r="E18" s="888"/>
      <c r="F18" s="889"/>
      <c r="G18" s="889"/>
      <c r="H18" s="889"/>
      <c r="I18" s="890"/>
      <c r="J18" s="885"/>
      <c r="K18" s="892"/>
      <c r="L18" s="561">
        <f>mergeValue(A18)</f>
        <v>1</v>
      </c>
      <c r="M18" s="609" t="s">
        <v>19</v>
      </c>
      <c r="N18" s="548"/>
      <c r="O18" s="1327"/>
      <c r="P18" s="1327"/>
      <c r="Q18" s="1327"/>
      <c r="R18" s="1327"/>
      <c r="S18" s="1327"/>
      <c r="T18" s="1327"/>
      <c r="U18" s="1327"/>
      <c r="V18" s="1327"/>
      <c r="W18" s="1125" t="s">
        <v>718</v>
      </c>
    </row>
    <row r="19" spans="1:34" ht="22.5">
      <c r="A19" s="1284"/>
      <c r="B19" s="1284">
        <v>1</v>
      </c>
      <c r="C19" s="887"/>
      <c r="D19" s="887"/>
      <c r="E19" s="889"/>
      <c r="F19" s="889"/>
      <c r="G19" s="889"/>
      <c r="H19" s="889"/>
      <c r="I19" s="884"/>
      <c r="J19" s="883"/>
      <c r="K19" s="886"/>
      <c r="L19" s="561" t="str">
        <f>mergeValue(A19) &amp;"."&amp; mergeValue(B19)</f>
        <v>1.1</v>
      </c>
      <c r="M19" s="515" t="s">
        <v>15</v>
      </c>
      <c r="N19" s="548"/>
      <c r="O19" s="1327"/>
      <c r="P19" s="1327"/>
      <c r="Q19" s="1327"/>
      <c r="R19" s="1327"/>
      <c r="S19" s="1327"/>
      <c r="T19" s="1327"/>
      <c r="U19" s="1327"/>
      <c r="V19" s="1327"/>
      <c r="W19" s="1125" t="s">
        <v>459</v>
      </c>
    </row>
    <row r="20" spans="1:34" ht="22.5">
      <c r="A20" s="1284"/>
      <c r="B20" s="1284"/>
      <c r="C20" s="1284">
        <v>1</v>
      </c>
      <c r="D20" s="887"/>
      <c r="E20" s="889"/>
      <c r="F20" s="889"/>
      <c r="G20" s="889"/>
      <c r="H20" s="889"/>
      <c r="I20" s="891"/>
      <c r="J20" s="883"/>
      <c r="K20" s="886"/>
      <c r="L20" s="561" t="str">
        <f>mergeValue(A20) &amp;"."&amp; mergeValue(B20)&amp;"."&amp; mergeValue(C20)</f>
        <v>1.1.1</v>
      </c>
      <c r="M20" s="516" t="s">
        <v>7</v>
      </c>
      <c r="N20" s="548"/>
      <c r="O20" s="1327"/>
      <c r="P20" s="1327"/>
      <c r="Q20" s="1327"/>
      <c r="R20" s="1327"/>
      <c r="S20" s="1327"/>
      <c r="T20" s="1327"/>
      <c r="U20" s="1327"/>
      <c r="V20" s="1327"/>
      <c r="W20" s="1125" t="s">
        <v>600</v>
      </c>
    </row>
    <row r="21" spans="1:34" ht="22.5">
      <c r="A21" s="1284"/>
      <c r="B21" s="1284"/>
      <c r="C21" s="1284"/>
      <c r="D21" s="1284">
        <v>1</v>
      </c>
      <c r="E21" s="889"/>
      <c r="F21" s="889"/>
      <c r="G21" s="889"/>
      <c r="H21" s="889"/>
      <c r="I21" s="891"/>
      <c r="J21" s="883"/>
      <c r="K21" s="886"/>
      <c r="L21" s="561" t="str">
        <f>mergeValue(A21) &amp;"."&amp; mergeValue(B21)&amp;"."&amp; mergeValue(C21)&amp;"."&amp; mergeValue(D21)</f>
        <v>1.1.1.1</v>
      </c>
      <c r="M21" s="517" t="s">
        <v>21</v>
      </c>
      <c r="N21" s="548"/>
      <c r="O21" s="1327"/>
      <c r="P21" s="1327"/>
      <c r="Q21" s="1327"/>
      <c r="R21" s="1327"/>
      <c r="S21" s="1327"/>
      <c r="T21" s="1327"/>
      <c r="U21" s="1327"/>
      <c r="V21" s="1327"/>
      <c r="W21" s="1125" t="s">
        <v>601</v>
      </c>
    </row>
    <row r="22" spans="1:34" ht="11.25" hidden="1" customHeight="1">
      <c r="A22" s="1284"/>
      <c r="B22" s="1284"/>
      <c r="C22" s="1284"/>
      <c r="D22" s="1284"/>
      <c r="E22" s="1284">
        <v>1</v>
      </c>
      <c r="F22" s="889"/>
      <c r="G22" s="889"/>
      <c r="H22" s="887">
        <v>1</v>
      </c>
      <c r="I22" s="1284">
        <v>1</v>
      </c>
      <c r="J22" s="889"/>
      <c r="K22" s="894"/>
      <c r="L22" s="561"/>
      <c r="M22" s="523"/>
      <c r="N22" s="549"/>
      <c r="O22" s="599"/>
      <c r="P22" s="599"/>
      <c r="Q22" s="599"/>
      <c r="R22" s="599"/>
      <c r="S22" s="599"/>
      <c r="T22" s="599"/>
      <c r="U22" s="599"/>
      <c r="V22" s="477"/>
      <c r="W22" s="1086"/>
    </row>
    <row r="23" spans="1:34" ht="33.75">
      <c r="A23" s="1284"/>
      <c r="B23" s="1284"/>
      <c r="C23" s="1284"/>
      <c r="D23" s="1284"/>
      <c r="E23" s="1284"/>
      <c r="F23" s="1284">
        <v>1</v>
      </c>
      <c r="G23" s="887"/>
      <c r="H23" s="887"/>
      <c r="I23" s="1284"/>
      <c r="J23" s="1284">
        <v>1</v>
      </c>
      <c r="K23" s="895"/>
      <c r="L23" s="561" t="str">
        <f>mergeValue(A23) &amp;"."&amp; mergeValue(B23)&amp;"."&amp; mergeValue(C23)&amp;"."&amp; mergeValue(D23)&amp;"."&amp;  mergeValue(F23)</f>
        <v>1.1.1.1.1</v>
      </c>
      <c r="M23" s="524" t="s">
        <v>9</v>
      </c>
      <c r="N23" s="549"/>
      <c r="O23" s="1286"/>
      <c r="P23" s="1286"/>
      <c r="Q23" s="1286"/>
      <c r="R23" s="1286"/>
      <c r="S23" s="1286"/>
      <c r="T23" s="1286"/>
      <c r="U23" s="1286"/>
      <c r="V23" s="1286"/>
      <c r="W23" s="1125" t="s">
        <v>720</v>
      </c>
      <c r="Y23" s="473" t="str">
        <f>strCheckUnique(Z23:Z26)</f>
        <v/>
      </c>
      <c r="AA23" s="473"/>
    </row>
    <row r="24" spans="1:34" ht="99" customHeight="1">
      <c r="A24" s="1284"/>
      <c r="B24" s="1284"/>
      <c r="C24" s="1284"/>
      <c r="D24" s="1284"/>
      <c r="E24" s="1284"/>
      <c r="F24" s="1284"/>
      <c r="G24" s="887">
        <v>1</v>
      </c>
      <c r="H24" s="887"/>
      <c r="I24" s="1284"/>
      <c r="J24" s="1284"/>
      <c r="K24" s="895">
        <v>1</v>
      </c>
      <c r="L24" s="561" t="str">
        <f>mergeValue(A24) &amp;"."&amp; mergeValue(B24)&amp;"."&amp; mergeValue(C24)&amp;"."&amp; mergeValue(D24)&amp;"."&amp; mergeValue(F24)&amp;"."&amp; mergeValue(G24)</f>
        <v>1.1.1.1.1.1</v>
      </c>
      <c r="M24" s="1084"/>
      <c r="N24" s="554"/>
      <c r="O24" s="531"/>
      <c r="P24" s="531"/>
      <c r="Q24" s="1034"/>
      <c r="R24" s="1290"/>
      <c r="S24" s="1292" t="s">
        <v>82</v>
      </c>
      <c r="T24" s="1290"/>
      <c r="U24" s="1292" t="s">
        <v>83</v>
      </c>
      <c r="V24" s="546"/>
      <c r="W24" s="1302" t="s">
        <v>733</v>
      </c>
      <c r="X24" s="469" t="str">
        <f>strCheckDate(O25:V25)</f>
        <v/>
      </c>
      <c r="Y24" s="473"/>
      <c r="Z24" s="473" t="str">
        <f>IF(M24="","",M24 )</f>
        <v/>
      </c>
      <c r="AA24" s="473"/>
      <c r="AB24" s="473"/>
      <c r="AC24" s="473"/>
    </row>
    <row r="25" spans="1:34" ht="11.25" hidden="1">
      <c r="A25" s="1284"/>
      <c r="B25" s="1284"/>
      <c r="C25" s="1284"/>
      <c r="D25" s="1284"/>
      <c r="E25" s="1284"/>
      <c r="F25" s="1284"/>
      <c r="G25" s="887"/>
      <c r="H25" s="887"/>
      <c r="I25" s="1284"/>
      <c r="J25" s="1284"/>
      <c r="K25" s="895"/>
      <c r="L25" s="568"/>
      <c r="M25" s="614"/>
      <c r="N25" s="554"/>
      <c r="O25" s="531"/>
      <c r="P25" s="531"/>
      <c r="Q25" s="552" t="str">
        <f>R24 &amp; "-" &amp; T24</f>
        <v>-</v>
      </c>
      <c r="R25" s="1291"/>
      <c r="S25" s="1292"/>
      <c r="T25" s="1291"/>
      <c r="U25" s="1292"/>
      <c r="V25" s="546"/>
      <c r="W25" s="1303"/>
    </row>
    <row r="26" spans="1:34" s="445" customFormat="1" ht="15" customHeight="1">
      <c r="A26" s="1284"/>
      <c r="B26" s="1284"/>
      <c r="C26" s="1284"/>
      <c r="D26" s="1284"/>
      <c r="E26" s="1284"/>
      <c r="F26" s="1284"/>
      <c r="G26" s="889"/>
      <c r="H26" s="887"/>
      <c r="I26" s="1284"/>
      <c r="J26" s="1284"/>
      <c r="K26" s="894"/>
      <c r="L26" s="507"/>
      <c r="M26" s="525" t="s">
        <v>24</v>
      </c>
      <c r="N26" s="520"/>
      <c r="O26" s="514"/>
      <c r="P26" s="514"/>
      <c r="Q26" s="514"/>
      <c r="R26" s="541"/>
      <c r="S26" s="533"/>
      <c r="T26" s="532"/>
      <c r="U26" s="520"/>
      <c r="V26" s="529"/>
      <c r="W26" s="1304"/>
      <c r="X26" s="470"/>
      <c r="Y26" s="470"/>
      <c r="Z26" s="470"/>
      <c r="AA26" s="470"/>
      <c r="AB26" s="470"/>
      <c r="AC26" s="470"/>
      <c r="AD26" s="470"/>
      <c r="AE26" s="470"/>
      <c r="AF26" s="470"/>
      <c r="AG26" s="470"/>
      <c r="AH26" s="470"/>
    </row>
    <row r="27" spans="1:34" s="445" customFormat="1" ht="15" customHeight="1">
      <c r="A27" s="1284"/>
      <c r="B27" s="1284"/>
      <c r="C27" s="1284"/>
      <c r="D27" s="1284"/>
      <c r="E27" s="1284"/>
      <c r="F27" s="889"/>
      <c r="G27" s="889"/>
      <c r="H27" s="887"/>
      <c r="I27" s="1284"/>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5" customFormat="1" ht="0.2" customHeight="1">
      <c r="A28" s="1284"/>
      <c r="B28" s="1284"/>
      <c r="C28" s="1284"/>
      <c r="D28" s="1284"/>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5" customFormat="1" ht="15" customHeight="1">
      <c r="A29" s="1284"/>
      <c r="B29" s="1284"/>
      <c r="C29" s="1284"/>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5" customFormat="1" ht="15" customHeight="1">
      <c r="A30" s="1284"/>
      <c r="B30" s="1284"/>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5" customFormat="1" ht="15" customHeight="1">
      <c r="A31" s="1284"/>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5" customFormat="1" ht="15" customHeight="1">
      <c r="A32" s="881"/>
      <c r="B32" s="881"/>
      <c r="C32" s="881"/>
      <c r="D32" s="881"/>
      <c r="E32" s="881"/>
      <c r="F32" s="881"/>
      <c r="G32" s="881"/>
      <c r="H32" s="881"/>
      <c r="I32" s="881"/>
      <c r="J32" s="881"/>
      <c r="K32" s="881"/>
      <c r="L32" s="462"/>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23.75" customHeight="1">
      <c r="L34" s="1">
        <v>1</v>
      </c>
      <c r="M34" s="1277" t="s">
        <v>734</v>
      </c>
      <c r="N34" s="1277"/>
      <c r="O34" s="1277"/>
      <c r="P34" s="1277"/>
      <c r="Q34" s="1277"/>
      <c r="R34" s="1277"/>
      <c r="S34" s="1277"/>
      <c r="T34" s="1277"/>
      <c r="U34" s="1277"/>
      <c r="V34" s="1277"/>
      <c r="W34" s="1277"/>
    </row>
  </sheetData>
  <sheetProtection password="FA9C" sheet="1" objects="1" scenarios="1" formatColumns="0" formatRows="0"/>
  <dataConsolidate/>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181</v>
      </c>
    </row>
    <row r="2" spans="1:20" ht="22.5">
      <c r="F2" s="1278" t="s">
        <v>470</v>
      </c>
      <c r="G2" s="1279"/>
      <c r="H2" s="1280"/>
      <c r="I2" s="608"/>
    </row>
    <row r="3" spans="1:20" ht="3" customHeight="1"/>
    <row r="4" spans="1:20" s="538" customFormat="1" ht="11.25">
      <c r="A4" s="558"/>
      <c r="B4" s="558"/>
      <c r="C4" s="558"/>
      <c r="D4" s="558"/>
      <c r="F4" s="1236" t="s">
        <v>444</v>
      </c>
      <c r="G4" s="1236"/>
      <c r="H4" s="1236"/>
      <c r="I4" s="1281" t="s">
        <v>445</v>
      </c>
      <c r="J4" s="558"/>
      <c r="K4" s="558"/>
      <c r="L4" s="558"/>
      <c r="M4" s="558"/>
      <c r="N4" s="558"/>
      <c r="O4" s="558"/>
      <c r="P4" s="558"/>
      <c r="Q4" s="558"/>
      <c r="R4" s="558"/>
      <c r="S4" s="558"/>
      <c r="T4" s="558"/>
    </row>
    <row r="5" spans="1:20" s="538" customFormat="1" ht="11.25" customHeight="1">
      <c r="A5" s="558"/>
      <c r="B5" s="558"/>
      <c r="C5" s="558"/>
      <c r="D5" s="558"/>
      <c r="F5" s="574" t="s">
        <v>90</v>
      </c>
      <c r="G5" s="586" t="s">
        <v>447</v>
      </c>
      <c r="H5" s="573" t="s">
        <v>438</v>
      </c>
      <c r="I5" s="1281"/>
      <c r="J5" s="558"/>
      <c r="K5" s="558"/>
      <c r="L5" s="558"/>
      <c r="M5" s="558"/>
      <c r="N5" s="558"/>
      <c r="O5" s="558"/>
      <c r="P5" s="558"/>
      <c r="Q5" s="558"/>
      <c r="R5" s="558"/>
      <c r="S5" s="558"/>
      <c r="T5" s="558"/>
    </row>
    <row r="6" spans="1:20" s="538" customFormat="1" ht="12" customHeight="1">
      <c r="A6" s="558"/>
      <c r="B6" s="558"/>
      <c r="C6" s="558"/>
      <c r="D6" s="558"/>
      <c r="F6" s="575" t="s">
        <v>91</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15.05.2019</v>
      </c>
      <c r="I7" s="549" t="s">
        <v>472</v>
      </c>
      <c r="J7" s="583"/>
      <c r="K7" s="558"/>
      <c r="L7" s="558"/>
      <c r="M7" s="558"/>
      <c r="N7" s="558"/>
      <c r="O7" s="558"/>
      <c r="P7" s="558"/>
      <c r="Q7" s="558"/>
      <c r="R7" s="558"/>
      <c r="S7" s="558"/>
      <c r="T7" s="558"/>
    </row>
    <row r="8" spans="1:20" s="538" customFormat="1" ht="45">
      <c r="A8" s="1282">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82"/>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82"/>
      <c r="B10" s="558"/>
      <c r="C10" s="558"/>
      <c r="D10" s="558"/>
      <c r="F10" s="584" t="str">
        <f>"4."&amp;mergeValue(A10)</f>
        <v>4.1</v>
      </c>
      <c r="G10" s="600" t="s">
        <v>475</v>
      </c>
      <c r="H10" s="573" t="s">
        <v>448</v>
      </c>
      <c r="I10" s="549"/>
      <c r="J10" s="583"/>
      <c r="K10" s="558"/>
      <c r="L10" s="558"/>
      <c r="M10" s="558"/>
      <c r="N10" s="558"/>
      <c r="O10" s="558"/>
      <c r="P10" s="558"/>
      <c r="Q10" s="558"/>
      <c r="R10" s="558"/>
      <c r="S10" s="558"/>
      <c r="T10" s="558"/>
    </row>
    <row r="11" spans="1:20" s="538" customFormat="1" ht="18.75">
      <c r="A11" s="1282"/>
      <c r="B11" s="1282">
        <v>1</v>
      </c>
      <c r="C11" s="591"/>
      <c r="D11" s="591"/>
      <c r="F11" s="584" t="str">
        <f>"4."&amp;mergeValue(A11) &amp;"."&amp;mergeValue(B11)</f>
        <v>4.1.1</v>
      </c>
      <c r="G11" s="579" t="s">
        <v>570</v>
      </c>
      <c r="H11" s="572" t="str">
        <f>IF(region_name="","",region_name)</f>
        <v>Ростовская область</v>
      </c>
      <c r="I11" s="549" t="s">
        <v>478</v>
      </c>
      <c r="J11" s="583"/>
      <c r="K11" s="558"/>
      <c r="L11" s="558"/>
      <c r="M11" s="558"/>
      <c r="N11" s="558"/>
      <c r="O11" s="558"/>
      <c r="P11" s="558"/>
      <c r="Q11" s="558"/>
      <c r="R11" s="558"/>
      <c r="S11" s="558"/>
      <c r="T11" s="558"/>
    </row>
    <row r="12" spans="1:20" s="538" customFormat="1" ht="22.5">
      <c r="A12" s="1282"/>
      <c r="B12" s="1282"/>
      <c r="C12" s="1282">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82"/>
      <c r="B13" s="1282"/>
      <c r="C13" s="1282"/>
      <c r="D13" s="591">
        <v>1</v>
      </c>
      <c r="F13" s="584" t="str">
        <f>"4."&amp;mergeValue(A13) &amp;"."&amp;mergeValue(B13)&amp;"."&amp;mergeValue(C13)&amp;"."&amp;mergeValue(D13)</f>
        <v>4.1.1.1.1</v>
      </c>
      <c r="G13" s="601" t="s">
        <v>477</v>
      </c>
      <c r="H13" s="572"/>
      <c r="I13" s="1283" t="s">
        <v>569</v>
      </c>
      <c r="J13" s="583"/>
      <c r="K13" s="558"/>
      <c r="L13" s="558"/>
      <c r="M13" s="558"/>
      <c r="N13" s="558"/>
      <c r="O13" s="558"/>
      <c r="P13" s="558"/>
      <c r="Q13" s="558"/>
      <c r="R13" s="558"/>
      <c r="S13" s="558"/>
      <c r="T13" s="558"/>
    </row>
    <row r="14" spans="1:20" s="538" customFormat="1" ht="18.75">
      <c r="A14" s="1282"/>
      <c r="B14" s="1282"/>
      <c r="C14" s="1282"/>
      <c r="D14" s="591"/>
      <c r="F14" s="587"/>
      <c r="G14" s="519" t="s">
        <v>4</v>
      </c>
      <c r="H14" s="592"/>
      <c r="I14" s="1283"/>
      <c r="J14" s="583"/>
      <c r="K14" s="558"/>
      <c r="L14" s="558"/>
      <c r="M14" s="558"/>
      <c r="N14" s="558"/>
      <c r="O14" s="558"/>
      <c r="P14" s="558"/>
      <c r="Q14" s="558"/>
      <c r="R14" s="558"/>
      <c r="S14" s="558"/>
      <c r="T14" s="558"/>
    </row>
    <row r="15" spans="1:20" s="538" customFormat="1" ht="18.75">
      <c r="A15" s="1282"/>
      <c r="B15" s="1282"/>
      <c r="C15" s="591"/>
      <c r="D15" s="591"/>
      <c r="F15" s="602"/>
      <c r="G15" s="545" t="s">
        <v>400</v>
      </c>
      <c r="H15" s="603"/>
      <c r="I15" s="604"/>
      <c r="J15" s="583"/>
      <c r="K15" s="558"/>
      <c r="L15" s="558"/>
      <c r="M15" s="558"/>
      <c r="N15" s="558"/>
      <c r="O15" s="558"/>
      <c r="P15" s="558"/>
      <c r="Q15" s="558"/>
      <c r="R15" s="558"/>
      <c r="S15" s="558"/>
      <c r="T15" s="558"/>
    </row>
    <row r="16" spans="1:20" s="538" customFormat="1" ht="18.75">
      <c r="A16" s="1282"/>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7" t="s">
        <v>571</v>
      </c>
      <c r="H19" s="1277"/>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69"/>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9" t="s">
        <v>616</v>
      </c>
      <c r="M5" s="1299"/>
      <c r="N5" s="1299"/>
      <c r="O5" s="1299"/>
      <c r="P5" s="1299"/>
      <c r="Q5" s="1299"/>
      <c r="R5" s="1299"/>
      <c r="S5" s="1299"/>
      <c r="T5" s="1299"/>
      <c r="U5" s="466"/>
    </row>
    <row r="6" spans="1:34" ht="3" customHeight="1">
      <c r="J6" s="451"/>
      <c r="K6" s="451"/>
      <c r="L6" s="447"/>
      <c r="M6" s="447"/>
      <c r="N6" s="447"/>
      <c r="O6" s="450"/>
      <c r="P6" s="450"/>
      <c r="Q6" s="450"/>
      <c r="R6" s="450"/>
      <c r="S6" s="450"/>
      <c r="T6" s="450"/>
      <c r="U6" s="447"/>
    </row>
    <row r="7" spans="1:34" s="745" customFormat="1" ht="5.25" hidden="1">
      <c r="A7" s="1117"/>
      <c r="B7" s="1117"/>
      <c r="C7" s="1117"/>
      <c r="D7" s="1117"/>
      <c r="E7" s="1117"/>
      <c r="F7" s="1117"/>
      <c r="G7" s="1117"/>
      <c r="H7" s="1117"/>
      <c r="L7" s="1168"/>
      <c r="M7" s="1040"/>
      <c r="O7" s="1305"/>
      <c r="P7" s="1305"/>
      <c r="Q7" s="1305"/>
      <c r="R7" s="1305"/>
      <c r="S7" s="1305"/>
      <c r="T7" s="1305"/>
      <c r="U7" s="779"/>
      <c r="V7" s="779"/>
      <c r="X7" s="1117"/>
      <c r="Y7" s="1117"/>
      <c r="Z7" s="1117"/>
      <c r="AA7" s="1117"/>
      <c r="AB7" s="1117"/>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30.04.2019</v>
      </c>
      <c r="P8" s="1306"/>
      <c r="Q8" s="1306"/>
      <c r="R8" s="1306"/>
      <c r="S8" s="1306"/>
      <c r="T8" s="1306"/>
      <c r="U8" s="634"/>
      <c r="X8" s="558"/>
      <c r="Y8" s="558"/>
      <c r="Z8" s="558"/>
      <c r="AA8" s="558"/>
      <c r="AB8" s="558"/>
      <c r="AC8" s="558"/>
      <c r="AD8" s="558"/>
      <c r="AE8" s="558"/>
      <c r="AF8" s="558"/>
      <c r="AG8" s="558"/>
      <c r="AH8" s="558"/>
    </row>
    <row r="9" spans="1:34"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175</v>
      </c>
      <c r="P9" s="1306"/>
      <c r="Q9" s="1306"/>
      <c r="R9" s="1306"/>
      <c r="S9" s="1306"/>
      <c r="T9" s="1306"/>
      <c r="U9" s="634"/>
      <c r="X9" s="474"/>
      <c r="Y9" s="474"/>
      <c r="Z9" s="474"/>
      <c r="AA9" s="474"/>
      <c r="AB9" s="474"/>
      <c r="AC9" s="474"/>
      <c r="AD9" s="474"/>
      <c r="AE9" s="474"/>
      <c r="AF9" s="474"/>
      <c r="AG9" s="474"/>
      <c r="AH9" s="474"/>
    </row>
    <row r="10" spans="1:34" s="745" customFormat="1" ht="5.25" hidden="1">
      <c r="A10" s="1117"/>
      <c r="B10" s="1117"/>
      <c r="C10" s="1117"/>
      <c r="D10" s="1117"/>
      <c r="E10" s="1117"/>
      <c r="F10" s="1117"/>
      <c r="G10" s="1117"/>
      <c r="H10" s="1117"/>
      <c r="L10" s="1168"/>
      <c r="M10" s="1040"/>
      <c r="O10" s="1305"/>
      <c r="P10" s="1305"/>
      <c r="Q10" s="1305"/>
      <c r="R10" s="1305"/>
      <c r="S10" s="1305"/>
      <c r="T10" s="1305"/>
      <c r="U10" s="779"/>
      <c r="V10" s="779"/>
      <c r="X10" s="1117"/>
      <c r="Y10" s="1117"/>
      <c r="Z10" s="1117"/>
      <c r="AA10" s="1117"/>
      <c r="AB10" s="1117"/>
    </row>
    <row r="11" spans="1:34" s="461" customFormat="1" ht="11.25" hidden="1">
      <c r="A11" s="474"/>
      <c r="B11" s="474"/>
      <c r="C11" s="474"/>
      <c r="D11" s="474"/>
      <c r="E11" s="474"/>
      <c r="F11" s="474"/>
      <c r="G11" s="474"/>
      <c r="H11" s="474"/>
      <c r="L11" s="521"/>
      <c r="M11" s="521"/>
      <c r="N11" s="535"/>
      <c r="O11" s="550"/>
      <c r="P11" s="550"/>
      <c r="Q11" s="550"/>
      <c r="R11" s="550"/>
      <c r="S11" s="550"/>
      <c r="T11" s="550"/>
      <c r="U11" s="472" t="s">
        <v>370</v>
      </c>
      <c r="X11" s="474"/>
      <c r="Y11" s="474"/>
      <c r="Z11" s="474"/>
      <c r="AA11" s="474"/>
      <c r="AB11" s="474"/>
      <c r="AC11" s="474"/>
      <c r="AD11" s="474"/>
      <c r="AE11" s="474"/>
      <c r="AF11" s="474"/>
      <c r="AG11" s="474"/>
      <c r="AH11" s="474"/>
    </row>
    <row r="12" spans="1:34" ht="15" customHeight="1">
      <c r="J12" s="451"/>
      <c r="K12" s="451"/>
      <c r="L12" s="447"/>
      <c r="M12" s="447"/>
      <c r="N12" s="447"/>
      <c r="O12" s="1330"/>
      <c r="P12" s="1330"/>
      <c r="Q12" s="1330"/>
      <c r="R12" s="1330"/>
      <c r="S12" s="1330"/>
      <c r="T12" s="1330"/>
      <c r="U12" s="1330"/>
    </row>
    <row r="13" spans="1:34">
      <c r="J13" s="451"/>
      <c r="K13" s="451"/>
      <c r="L13" s="1236" t="s">
        <v>444</v>
      </c>
      <c r="M13" s="1236"/>
      <c r="N13" s="1236"/>
      <c r="O13" s="1236"/>
      <c r="P13" s="1236"/>
      <c r="Q13" s="1236"/>
      <c r="R13" s="1236"/>
      <c r="S13" s="1236"/>
      <c r="T13" s="1236"/>
      <c r="U13" s="1236"/>
      <c r="V13" s="1236"/>
      <c r="W13" s="1236" t="s">
        <v>445</v>
      </c>
    </row>
    <row r="14" spans="1:34" ht="14.25" customHeight="1">
      <c r="J14" s="451"/>
      <c r="K14" s="451"/>
      <c r="L14" s="1313" t="s">
        <v>90</v>
      </c>
      <c r="M14" s="1313" t="s">
        <v>602</v>
      </c>
      <c r="N14" s="490"/>
      <c r="O14" s="1314" t="s">
        <v>604</v>
      </c>
      <c r="P14" s="1315"/>
      <c r="Q14" s="1315"/>
      <c r="R14" s="1315"/>
      <c r="S14" s="1315"/>
      <c r="T14" s="1316"/>
      <c r="U14" s="1296" t="s">
        <v>338</v>
      </c>
      <c r="V14" s="1310" t="s">
        <v>273</v>
      </c>
      <c r="W14" s="1236"/>
    </row>
    <row r="15" spans="1:34" s="492" customFormat="1" ht="14.25" customHeight="1">
      <c r="A15" s="553"/>
      <c r="B15" s="553"/>
      <c r="C15" s="553"/>
      <c r="D15" s="553"/>
      <c r="E15" s="553"/>
      <c r="F15" s="553"/>
      <c r="G15" s="559"/>
      <c r="H15" s="559"/>
      <c r="I15" s="500"/>
      <c r="J15" s="498"/>
      <c r="K15" s="498"/>
      <c r="L15" s="1313"/>
      <c r="M15" s="1313"/>
      <c r="N15" s="490"/>
      <c r="O15" s="1319" t="s">
        <v>675</v>
      </c>
      <c r="P15" s="1317" t="s">
        <v>269</v>
      </c>
      <c r="Q15" s="1318"/>
      <c r="R15" s="1294" t="s">
        <v>615</v>
      </c>
      <c r="S15" s="1294"/>
      <c r="T15" s="1295"/>
      <c r="U15" s="1297"/>
      <c r="V15" s="1311"/>
      <c r="W15" s="1236"/>
      <c r="X15" s="553"/>
      <c r="Y15" s="553"/>
      <c r="Z15" s="553"/>
      <c r="AA15" s="553"/>
      <c r="AB15" s="553"/>
      <c r="AC15" s="553"/>
      <c r="AD15" s="553"/>
      <c r="AE15" s="553"/>
      <c r="AF15" s="553"/>
      <c r="AG15" s="553"/>
      <c r="AH15" s="553"/>
    </row>
    <row r="16" spans="1:34" ht="33.75">
      <c r="J16" s="451"/>
      <c r="K16" s="451"/>
      <c r="L16" s="1313"/>
      <c r="M16" s="1313"/>
      <c r="N16" s="489"/>
      <c r="O16" s="1320"/>
      <c r="P16" s="504" t="s">
        <v>670</v>
      </c>
      <c r="Q16" s="504" t="s">
        <v>671</v>
      </c>
      <c r="R16" s="505" t="s">
        <v>272</v>
      </c>
      <c r="S16" s="1308" t="s">
        <v>271</v>
      </c>
      <c r="T16" s="1309"/>
      <c r="U16" s="1298"/>
      <c r="V16" s="1312"/>
      <c r="W16" s="1236"/>
    </row>
    <row r="17" spans="1:35">
      <c r="J17" s="451"/>
      <c r="K17" s="459">
        <v>1</v>
      </c>
      <c r="L17" s="494" t="s">
        <v>91</v>
      </c>
      <c r="M17" s="494" t="s">
        <v>47</v>
      </c>
      <c r="N17" s="465" t="s">
        <v>47</v>
      </c>
      <c r="O17" s="457">
        <f ca="1">OFFSET(O17,0,-1)+1</f>
        <v>3</v>
      </c>
      <c r="P17" s="457">
        <f ca="1">OFFSET(P17,0,-1)+1</f>
        <v>4</v>
      </c>
      <c r="Q17" s="457">
        <f ca="1">OFFSET(Q17,0,-1)+1</f>
        <v>5</v>
      </c>
      <c r="R17" s="457">
        <f ca="1">OFFSET(R17,0,-1)+1</f>
        <v>6</v>
      </c>
      <c r="S17" s="1301">
        <f ca="1">OFFSET(S17,0,-1)+1</f>
        <v>7</v>
      </c>
      <c r="T17" s="1301"/>
      <c r="U17" s="457">
        <f ca="1">OFFSET(U17,0,-2)+1</f>
        <v>8</v>
      </c>
      <c r="V17" s="619">
        <f ca="1">OFFSET(V17,0,-1)</f>
        <v>8</v>
      </c>
      <c r="W17" s="457">
        <f ca="1">OFFSET(W17,0,-1)+1</f>
        <v>9</v>
      </c>
    </row>
    <row r="18" spans="1:35" ht="22.5">
      <c r="A18" s="1284">
        <v>1</v>
      </c>
      <c r="B18" s="905"/>
      <c r="C18" s="905"/>
      <c r="D18" s="905"/>
      <c r="E18" s="906"/>
      <c r="F18" s="907"/>
      <c r="G18" s="907"/>
      <c r="H18" s="907"/>
      <c r="I18" s="908"/>
      <c r="J18" s="903"/>
      <c r="K18" s="910"/>
      <c r="L18" s="561">
        <f>mergeValue(A18)</f>
        <v>1</v>
      </c>
      <c r="M18" s="609" t="s">
        <v>19</v>
      </c>
      <c r="N18" s="548"/>
      <c r="O18" s="1327"/>
      <c r="P18" s="1327"/>
      <c r="Q18" s="1327"/>
      <c r="R18" s="1327"/>
      <c r="S18" s="1327"/>
      <c r="T18" s="1327"/>
      <c r="U18" s="1327"/>
      <c r="V18" s="1327"/>
      <c r="W18" s="1125" t="s">
        <v>718</v>
      </c>
    </row>
    <row r="19" spans="1:35" ht="22.5">
      <c r="A19" s="1284"/>
      <c r="B19" s="1284">
        <v>1</v>
      </c>
      <c r="C19" s="905"/>
      <c r="D19" s="905"/>
      <c r="E19" s="907"/>
      <c r="F19" s="907"/>
      <c r="G19" s="907"/>
      <c r="H19" s="907"/>
      <c r="I19" s="902"/>
      <c r="J19" s="901"/>
      <c r="K19" s="904"/>
      <c r="L19" s="561" t="str">
        <f>mergeValue(A19) &amp;"."&amp; mergeValue(B19)</f>
        <v>1.1</v>
      </c>
      <c r="M19" s="515" t="s">
        <v>15</v>
      </c>
      <c r="N19" s="548"/>
      <c r="O19" s="1327"/>
      <c r="P19" s="1327"/>
      <c r="Q19" s="1327"/>
      <c r="R19" s="1327"/>
      <c r="S19" s="1327"/>
      <c r="T19" s="1327"/>
      <c r="U19" s="1327"/>
      <c r="V19" s="1327"/>
      <c r="W19" s="1125" t="s">
        <v>459</v>
      </c>
    </row>
    <row r="20" spans="1:35" ht="22.5">
      <c r="A20" s="1284"/>
      <c r="B20" s="1284"/>
      <c r="C20" s="1284">
        <v>1</v>
      </c>
      <c r="D20" s="905"/>
      <c r="E20" s="907"/>
      <c r="F20" s="907"/>
      <c r="G20" s="907"/>
      <c r="H20" s="907"/>
      <c r="I20" s="909"/>
      <c r="J20" s="901"/>
      <c r="K20" s="904"/>
      <c r="L20" s="561" t="str">
        <f>mergeValue(A20) &amp;"."&amp; mergeValue(B20)&amp;"."&amp; mergeValue(C20)</f>
        <v>1.1.1</v>
      </c>
      <c r="M20" s="516" t="s">
        <v>7</v>
      </c>
      <c r="N20" s="548"/>
      <c r="O20" s="1327"/>
      <c r="P20" s="1327"/>
      <c r="Q20" s="1327"/>
      <c r="R20" s="1327"/>
      <c r="S20" s="1327"/>
      <c r="T20" s="1327"/>
      <c r="U20" s="1327"/>
      <c r="V20" s="1327"/>
      <c r="W20" s="1125" t="s">
        <v>600</v>
      </c>
    </row>
    <row r="21" spans="1:35" ht="22.5">
      <c r="A21" s="1284"/>
      <c r="B21" s="1284"/>
      <c r="C21" s="1284"/>
      <c r="D21" s="1284">
        <v>1</v>
      </c>
      <c r="E21" s="907"/>
      <c r="F21" s="907"/>
      <c r="G21" s="907"/>
      <c r="H21" s="907"/>
      <c r="I21" s="909"/>
      <c r="J21" s="901"/>
      <c r="K21" s="904"/>
      <c r="L21" s="561" t="str">
        <f>mergeValue(A21) &amp;"."&amp; mergeValue(B21)&amp;"."&amp; mergeValue(C21)&amp;"."&amp; mergeValue(D21)</f>
        <v>1.1.1.1</v>
      </c>
      <c r="M21" s="517" t="s">
        <v>21</v>
      </c>
      <c r="N21" s="548"/>
      <c r="O21" s="1327"/>
      <c r="P21" s="1327"/>
      <c r="Q21" s="1327"/>
      <c r="R21" s="1327"/>
      <c r="S21" s="1327"/>
      <c r="T21" s="1327"/>
      <c r="U21" s="1327"/>
      <c r="V21" s="1327"/>
      <c r="W21" s="1125" t="s">
        <v>601</v>
      </c>
    </row>
    <row r="22" spans="1:35" ht="11.25" hidden="1" customHeight="1">
      <c r="A22" s="1284"/>
      <c r="B22" s="1284"/>
      <c r="C22" s="1284"/>
      <c r="D22" s="1284"/>
      <c r="E22" s="1284">
        <v>1</v>
      </c>
      <c r="F22" s="907"/>
      <c r="G22" s="907"/>
      <c r="H22" s="905">
        <v>1</v>
      </c>
      <c r="I22" s="1284">
        <v>1</v>
      </c>
      <c r="J22" s="907"/>
      <c r="K22" s="912"/>
      <c r="L22" s="561"/>
      <c r="M22" s="523"/>
      <c r="N22" s="549"/>
      <c r="O22" s="599"/>
      <c r="P22" s="599"/>
      <c r="Q22" s="599"/>
      <c r="R22" s="599"/>
      <c r="S22" s="599"/>
      <c r="T22" s="599"/>
      <c r="U22" s="599"/>
      <c r="V22" s="477"/>
      <c r="W22" s="1086"/>
    </row>
    <row r="23" spans="1:35" ht="33.75">
      <c r="A23" s="1284"/>
      <c r="B23" s="1284"/>
      <c r="C23" s="1284"/>
      <c r="D23" s="1284"/>
      <c r="E23" s="1284"/>
      <c r="F23" s="1284">
        <v>1</v>
      </c>
      <c r="G23" s="905"/>
      <c r="H23" s="905"/>
      <c r="I23" s="1284"/>
      <c r="J23" s="1284">
        <v>1</v>
      </c>
      <c r="K23" s="913"/>
      <c r="L23" s="561" t="str">
        <f>mergeValue(A23) &amp;"."&amp; mergeValue(B23)&amp;"."&amp; mergeValue(C23)&amp;"."&amp; mergeValue(D23)&amp;"."&amp;  mergeValue(F23)</f>
        <v>1.1.1.1.1</v>
      </c>
      <c r="M23" s="524" t="s">
        <v>9</v>
      </c>
      <c r="N23" s="549"/>
      <c r="O23" s="1286"/>
      <c r="P23" s="1286"/>
      <c r="Q23" s="1286"/>
      <c r="R23" s="1286"/>
      <c r="S23" s="1286"/>
      <c r="T23" s="1286"/>
      <c r="U23" s="1286"/>
      <c r="V23" s="1286"/>
      <c r="W23" s="1125" t="s">
        <v>720</v>
      </c>
      <c r="Y23" s="473" t="str">
        <f>strCheckUnique(Z23:Z26)</f>
        <v/>
      </c>
      <c r="AA23" s="473"/>
    </row>
    <row r="24" spans="1:35" ht="99" customHeight="1">
      <c r="A24" s="1284"/>
      <c r="B24" s="1284"/>
      <c r="C24" s="1284"/>
      <c r="D24" s="1284"/>
      <c r="E24" s="1284"/>
      <c r="F24" s="1284"/>
      <c r="G24" s="905">
        <v>1</v>
      </c>
      <c r="H24" s="905"/>
      <c r="I24" s="1284"/>
      <c r="J24" s="1284"/>
      <c r="K24" s="913">
        <v>1</v>
      </c>
      <c r="L24" s="561" t="str">
        <f>mergeValue(A24) &amp;"."&amp; mergeValue(B24)&amp;"."&amp; mergeValue(C24)&amp;"."&amp; mergeValue(D24)&amp;"."&amp; mergeValue(F24)&amp;"."&amp; mergeValue(G24)</f>
        <v>1.1.1.1.1.1</v>
      </c>
      <c r="M24" s="1084"/>
      <c r="N24" s="554"/>
      <c r="O24" s="531"/>
      <c r="P24" s="531"/>
      <c r="Q24" s="1034"/>
      <c r="R24" s="1290"/>
      <c r="S24" s="1292" t="s">
        <v>82</v>
      </c>
      <c r="T24" s="1290"/>
      <c r="U24" s="1292" t="s">
        <v>83</v>
      </c>
      <c r="V24" s="546"/>
      <c r="W24" s="1302" t="s">
        <v>733</v>
      </c>
      <c r="X24" s="469" t="str">
        <f>strCheckDate(O25:V25)</f>
        <v/>
      </c>
      <c r="Y24" s="473"/>
      <c r="Z24" s="473" t="str">
        <f>IF(M24="","",M24 )</f>
        <v/>
      </c>
      <c r="AA24" s="473"/>
      <c r="AB24" s="473"/>
      <c r="AC24" s="473"/>
    </row>
    <row r="25" spans="1:35" ht="11.25" hidden="1">
      <c r="A25" s="1284"/>
      <c r="B25" s="1284"/>
      <c r="C25" s="1284"/>
      <c r="D25" s="1284"/>
      <c r="E25" s="1284"/>
      <c r="F25" s="1284"/>
      <c r="G25" s="905"/>
      <c r="H25" s="905"/>
      <c r="I25" s="1284"/>
      <c r="J25" s="1284"/>
      <c r="K25" s="913"/>
      <c r="L25" s="568"/>
      <c r="M25" s="614"/>
      <c r="N25" s="554"/>
      <c r="O25" s="531"/>
      <c r="P25" s="531"/>
      <c r="Q25" s="552" t="str">
        <f>R24 &amp; "-" &amp; T24</f>
        <v>-</v>
      </c>
      <c r="R25" s="1291"/>
      <c r="S25" s="1292"/>
      <c r="T25" s="1291"/>
      <c r="U25" s="1292"/>
      <c r="V25" s="546"/>
      <c r="W25" s="1303"/>
    </row>
    <row r="26" spans="1:35" s="445" customFormat="1" ht="15" customHeight="1">
      <c r="A26" s="1284"/>
      <c r="B26" s="1284"/>
      <c r="C26" s="1284"/>
      <c r="D26" s="1284"/>
      <c r="E26" s="1284"/>
      <c r="F26" s="1284"/>
      <c r="G26" s="907"/>
      <c r="H26" s="905"/>
      <c r="I26" s="1284"/>
      <c r="J26" s="1284"/>
      <c r="K26" s="912"/>
      <c r="L26" s="507"/>
      <c r="M26" s="525" t="s">
        <v>24</v>
      </c>
      <c r="N26" s="520"/>
      <c r="O26" s="514"/>
      <c r="P26" s="514"/>
      <c r="Q26" s="514"/>
      <c r="R26" s="541"/>
      <c r="S26" s="533"/>
      <c r="T26" s="532"/>
      <c r="U26" s="520"/>
      <c r="V26" s="529"/>
      <c r="W26" s="1304"/>
      <c r="X26" s="470"/>
      <c r="Y26" s="470"/>
      <c r="Z26" s="470"/>
      <c r="AA26" s="470"/>
      <c r="AB26" s="470"/>
      <c r="AC26" s="470"/>
      <c r="AD26" s="470"/>
      <c r="AE26" s="470"/>
      <c r="AF26" s="470"/>
      <c r="AG26" s="470"/>
      <c r="AH26" s="470"/>
    </row>
    <row r="27" spans="1:35" s="445" customFormat="1" ht="15" customHeight="1">
      <c r="A27" s="1284"/>
      <c r="B27" s="1284"/>
      <c r="C27" s="1284"/>
      <c r="D27" s="1284"/>
      <c r="E27" s="1284"/>
      <c r="F27" s="907"/>
      <c r="G27" s="907"/>
      <c r="H27" s="905"/>
      <c r="I27" s="1284"/>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5" customFormat="1" ht="15" hidden="1" customHeight="1">
      <c r="A28" s="1284"/>
      <c r="B28" s="1284"/>
      <c r="C28" s="1284"/>
      <c r="D28" s="1284"/>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5" customFormat="1" ht="15" customHeight="1">
      <c r="A29" s="1284"/>
      <c r="B29" s="1284"/>
      <c r="C29" s="1284"/>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5" customFormat="1" ht="15" customHeight="1">
      <c r="A30" s="1284"/>
      <c r="B30" s="1284"/>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5" customFormat="1" ht="15" customHeight="1">
      <c r="A31" s="1284"/>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5" customFormat="1" ht="15" customHeight="1">
      <c r="A32" s="899"/>
      <c r="B32" s="899"/>
      <c r="C32" s="899"/>
      <c r="D32" s="899"/>
      <c r="E32" s="899"/>
      <c r="F32" s="899"/>
      <c r="G32" s="899"/>
      <c r="H32" s="899"/>
      <c r="I32" s="899"/>
      <c r="J32" s="899"/>
      <c r="K32" s="899"/>
      <c r="L32" s="507"/>
      <c r="M32" s="534" t="s">
        <v>307</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5"/>
      <c r="M33" s="455"/>
      <c r="N33" s="455"/>
      <c r="O33" s="455"/>
      <c r="P33" s="455"/>
      <c r="Q33" s="455"/>
      <c r="R33" s="455"/>
      <c r="S33" s="455"/>
      <c r="T33" s="455"/>
      <c r="U33" s="455"/>
    </row>
    <row r="34" spans="12:23" ht="141.75" customHeight="1">
      <c r="L34" s="1">
        <v>1</v>
      </c>
      <c r="M34" s="1277" t="s">
        <v>734</v>
      </c>
      <c r="N34" s="1277"/>
      <c r="O34" s="1277"/>
      <c r="P34" s="1277"/>
      <c r="Q34" s="1277"/>
      <c r="R34" s="1277"/>
      <c r="S34" s="1277"/>
      <c r="T34" s="1277"/>
      <c r="U34" s="1277"/>
      <c r="V34" s="1277"/>
      <c r="W34" s="1277"/>
    </row>
  </sheetData>
  <sheetProtection password="FA9C" sheet="1" objects="1" scenarios="1" formatColumns="0" formatRows="0"/>
  <dataConsolidate/>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66</v>
      </c>
    </row>
    <row r="2" spans="1:20" ht="22.5">
      <c r="F2" s="1278" t="s">
        <v>470</v>
      </c>
      <c r="G2" s="1279"/>
      <c r="H2" s="1280"/>
      <c r="I2" s="407"/>
    </row>
    <row r="3" spans="1:20" ht="3" customHeight="1"/>
    <row r="4" spans="1:20" s="182" customFormat="1" ht="11.25">
      <c r="A4" s="206"/>
      <c r="B4" s="206"/>
      <c r="C4" s="206"/>
      <c r="D4" s="206"/>
      <c r="F4" s="1236" t="s">
        <v>444</v>
      </c>
      <c r="G4" s="1236"/>
      <c r="H4" s="1236"/>
      <c r="I4" s="1281"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1"/>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15.05.2019</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t="str">
        <f>IF('Перечень тарифов'!R21="","наименование отсутствует","" &amp; 'Перечень тарифов'!R21 &amp; "")</f>
        <v>наименование отсутствует</v>
      </c>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t="str">
        <f>IF('Перечень тарифов'!F21="","наименование отсутствует","" &amp; 'Перечень тарифов'!F21 &amp; "")</f>
        <v>Передача. Теплоноситель</v>
      </c>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Ростовская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t="str">
        <f>IF(Территории!H13="","","" &amp; Территории!H13 &amp; "")</f>
        <v>Город Волгодонск</v>
      </c>
      <c r="I12" s="188" t="s">
        <v>479</v>
      </c>
      <c r="J12" s="312"/>
      <c r="K12" s="206"/>
      <c r="L12" s="206"/>
      <c r="M12" s="206"/>
      <c r="N12" s="206"/>
      <c r="O12" s="206"/>
      <c r="P12" s="206"/>
      <c r="Q12" s="206"/>
      <c r="R12" s="206"/>
      <c r="S12" s="206"/>
      <c r="T12" s="206"/>
    </row>
    <row r="13" spans="1:20" s="182" customFormat="1" ht="56.25">
      <c r="A13" s="1282"/>
      <c r="B13" s="1282"/>
      <c r="C13" s="1282"/>
      <c r="D13" s="321">
        <v>1</v>
      </c>
      <c r="F13" s="313" t="str">
        <f>"4."&amp;mergeValue(A13) &amp;"."&amp;mergeValue(B13)&amp;"."&amp;mergeValue(C13)&amp;"."&amp;mergeValue(D13)</f>
        <v>4.1.1.1.1</v>
      </c>
      <c r="G13" s="392" t="s">
        <v>477</v>
      </c>
      <c r="H13" s="297" t="str">
        <f>IF(Территории!R14="","","" &amp; Территории!R14 &amp; "")</f>
        <v>Город Волгодонск (60712000)</v>
      </c>
      <c r="I13" s="1180" t="s">
        <v>569</v>
      </c>
      <c r="J13" s="312"/>
      <c r="K13" s="206"/>
      <c r="L13" s="206"/>
      <c r="M13" s="206"/>
      <c r="N13" s="206"/>
      <c r="O13" s="206"/>
      <c r="P13" s="206"/>
      <c r="Q13" s="206"/>
      <c r="R13" s="206"/>
      <c r="S13" s="206"/>
      <c r="T13" s="206"/>
    </row>
    <row r="14" spans="1:20" s="306" customFormat="1" ht="3" customHeight="1">
      <c r="A14" s="307"/>
      <c r="B14" s="307"/>
      <c r="C14" s="307"/>
      <c r="D14" s="307"/>
      <c r="F14" s="322"/>
      <c r="G14" s="323"/>
      <c r="H14" s="324"/>
      <c r="I14" s="325"/>
      <c r="J14" s="307"/>
      <c r="K14" s="307"/>
      <c r="L14" s="307"/>
      <c r="M14" s="307"/>
      <c r="N14" s="307"/>
      <c r="O14" s="307"/>
      <c r="P14" s="307"/>
      <c r="Q14" s="307"/>
      <c r="R14" s="307"/>
      <c r="S14" s="307"/>
      <c r="T14" s="307"/>
    </row>
    <row r="15" spans="1:20" s="306" customFormat="1" ht="15" customHeight="1">
      <c r="A15" s="307"/>
      <c r="B15" s="307"/>
      <c r="C15" s="307"/>
      <c r="D15" s="307"/>
      <c r="F15" s="305"/>
      <c r="G15" s="1277" t="s">
        <v>571</v>
      </c>
      <c r="H15" s="1277"/>
      <c r="I15" s="218"/>
      <c r="J15" s="307"/>
      <c r="K15" s="307"/>
      <c r="L15" s="307"/>
      <c r="M15" s="307"/>
      <c r="N15" s="307"/>
      <c r="O15" s="307"/>
      <c r="P15" s="307"/>
      <c r="Q15" s="307"/>
      <c r="R15" s="307"/>
      <c r="S15" s="307"/>
      <c r="T15" s="30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BE31"/>
  <sheetViews>
    <sheetView showGridLines="0" topLeftCell="I4" zoomScaleNormal="100" workbookViewId="0">
      <selection activeCell="O24" sqref="O24"/>
    </sheetView>
  </sheetViews>
  <sheetFormatPr defaultColWidth="10.5703125" defaultRowHeight="14.25"/>
  <cols>
    <col min="1" max="6" width="10.5703125" style="469" hidden="1" customWidth="1"/>
    <col min="7" max="8" width="11.140625" style="475"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6" width="23.7109375" style="446" customWidth="1"/>
    <col min="17"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customWidth="1"/>
    <col min="27" max="28" width="23.7109375" style="1068" customWidth="1"/>
    <col min="29" max="33" width="23.7109375" style="1068" hidden="1" customWidth="1"/>
    <col min="34" max="34" width="1.7109375" style="1068" hidden="1" customWidth="1"/>
    <col min="35" max="35" width="11.7109375" style="1068" customWidth="1"/>
    <col min="36" max="36" width="3.7109375" style="1068" customWidth="1"/>
    <col min="37" max="37" width="11.7109375" style="1068" customWidth="1"/>
    <col min="38" max="38" width="8.5703125" style="1068" customWidth="1"/>
    <col min="39" max="40" width="23.7109375" style="1068" customWidth="1"/>
    <col min="41" max="45" width="23.7109375" style="1068" hidden="1" customWidth="1"/>
    <col min="46" max="46" width="1.7109375" style="1068" hidden="1" customWidth="1"/>
    <col min="47" max="47" width="11.7109375" style="1068" customWidth="1"/>
    <col min="48" max="48" width="3.7109375" style="1068" customWidth="1"/>
    <col min="49" max="49" width="11.7109375" style="1068" customWidth="1"/>
    <col min="50" max="50" width="8.5703125" style="1068" hidden="1" customWidth="1"/>
    <col min="51" max="51" width="4.7109375" style="446" customWidth="1"/>
    <col min="52" max="52" width="115.7109375" style="446" customWidth="1"/>
    <col min="53" max="57" width="10.5703125" style="469"/>
    <col min="58" max="273" width="10.5703125" style="446"/>
    <col min="274" max="281" width="0" style="446" hidden="1" customWidth="1"/>
    <col min="282" max="284" width="3.7109375" style="446" customWidth="1"/>
    <col min="285" max="285" width="12.7109375" style="446" customWidth="1"/>
    <col min="286" max="286" width="47.42578125" style="446" customWidth="1"/>
    <col min="287" max="295" width="0" style="446" hidden="1" customWidth="1"/>
    <col min="296" max="296" width="11.7109375" style="446" customWidth="1"/>
    <col min="297" max="297" width="6.42578125" style="446" bestFit="1" customWidth="1"/>
    <col min="298" max="298" width="11.7109375" style="446" customWidth="1"/>
    <col min="299" max="299" width="0" style="446" hidden="1" customWidth="1"/>
    <col min="300" max="300" width="3.7109375" style="446" customWidth="1"/>
    <col min="301" max="301" width="11.140625" style="446" bestFit="1" customWidth="1"/>
    <col min="302" max="529" width="10.5703125" style="446"/>
    <col min="530" max="537" width="0" style="446" hidden="1" customWidth="1"/>
    <col min="538" max="540" width="3.7109375" style="446" customWidth="1"/>
    <col min="541" max="541" width="12.7109375" style="446" customWidth="1"/>
    <col min="542" max="542" width="47.42578125" style="446" customWidth="1"/>
    <col min="543" max="551" width="0" style="446" hidden="1" customWidth="1"/>
    <col min="552" max="552" width="11.7109375" style="446" customWidth="1"/>
    <col min="553" max="553" width="6.42578125" style="446" bestFit="1" customWidth="1"/>
    <col min="554" max="554" width="11.7109375" style="446" customWidth="1"/>
    <col min="555" max="555" width="0" style="446" hidden="1" customWidth="1"/>
    <col min="556" max="556" width="3.7109375" style="446" customWidth="1"/>
    <col min="557" max="557" width="11.140625" style="446" bestFit="1" customWidth="1"/>
    <col min="558" max="785" width="10.5703125" style="446"/>
    <col min="786" max="793" width="0" style="446" hidden="1" customWidth="1"/>
    <col min="794" max="796" width="3.7109375" style="446" customWidth="1"/>
    <col min="797" max="797" width="12.7109375" style="446" customWidth="1"/>
    <col min="798" max="798" width="47.42578125" style="446" customWidth="1"/>
    <col min="799" max="807" width="0" style="446" hidden="1" customWidth="1"/>
    <col min="808" max="808" width="11.7109375" style="446" customWidth="1"/>
    <col min="809" max="809" width="6.42578125" style="446" bestFit="1" customWidth="1"/>
    <col min="810" max="810" width="11.7109375" style="446" customWidth="1"/>
    <col min="811" max="811" width="0" style="446" hidden="1" customWidth="1"/>
    <col min="812" max="812" width="3.7109375" style="446" customWidth="1"/>
    <col min="813" max="813" width="11.140625" style="446" bestFit="1" customWidth="1"/>
    <col min="814" max="1041" width="10.5703125" style="446"/>
    <col min="1042" max="1049" width="0" style="446" hidden="1" customWidth="1"/>
    <col min="1050" max="1052" width="3.7109375" style="446" customWidth="1"/>
    <col min="1053" max="1053" width="12.7109375" style="446" customWidth="1"/>
    <col min="1054" max="1054" width="47.42578125" style="446" customWidth="1"/>
    <col min="1055" max="1063" width="0" style="446" hidden="1" customWidth="1"/>
    <col min="1064" max="1064" width="11.7109375" style="446" customWidth="1"/>
    <col min="1065" max="1065" width="6.42578125" style="446" bestFit="1" customWidth="1"/>
    <col min="1066" max="1066" width="11.7109375" style="446" customWidth="1"/>
    <col min="1067" max="1067" width="0" style="446" hidden="1" customWidth="1"/>
    <col min="1068" max="1068" width="3.7109375" style="446" customWidth="1"/>
    <col min="1069" max="1069" width="11.140625" style="446" bestFit="1" customWidth="1"/>
    <col min="1070" max="1297" width="10.5703125" style="446"/>
    <col min="1298" max="1305" width="0" style="446" hidden="1" customWidth="1"/>
    <col min="1306" max="1308" width="3.7109375" style="446" customWidth="1"/>
    <col min="1309" max="1309" width="12.7109375" style="446" customWidth="1"/>
    <col min="1310" max="1310" width="47.42578125" style="446" customWidth="1"/>
    <col min="1311" max="1319" width="0" style="446" hidden="1" customWidth="1"/>
    <col min="1320" max="1320" width="11.7109375" style="446" customWidth="1"/>
    <col min="1321" max="1321" width="6.42578125" style="446" bestFit="1" customWidth="1"/>
    <col min="1322" max="1322" width="11.7109375" style="446" customWidth="1"/>
    <col min="1323" max="1323" width="0" style="446" hidden="1" customWidth="1"/>
    <col min="1324" max="1324" width="3.7109375" style="446" customWidth="1"/>
    <col min="1325" max="1325" width="11.140625" style="446" bestFit="1" customWidth="1"/>
    <col min="1326" max="1553" width="10.5703125" style="446"/>
    <col min="1554" max="1561" width="0" style="446" hidden="1" customWidth="1"/>
    <col min="1562" max="1564" width="3.7109375" style="446" customWidth="1"/>
    <col min="1565" max="1565" width="12.7109375" style="446" customWidth="1"/>
    <col min="1566" max="1566" width="47.42578125" style="446" customWidth="1"/>
    <col min="1567" max="1575" width="0" style="446" hidden="1" customWidth="1"/>
    <col min="1576" max="1576" width="11.7109375" style="446" customWidth="1"/>
    <col min="1577" max="1577" width="6.42578125" style="446" bestFit="1" customWidth="1"/>
    <col min="1578" max="1578" width="11.7109375" style="446" customWidth="1"/>
    <col min="1579" max="1579" width="0" style="446" hidden="1" customWidth="1"/>
    <col min="1580" max="1580" width="3.7109375" style="446" customWidth="1"/>
    <col min="1581" max="1581" width="11.140625" style="446" bestFit="1" customWidth="1"/>
    <col min="1582" max="1809" width="10.5703125" style="446"/>
    <col min="1810" max="1817" width="0" style="446" hidden="1" customWidth="1"/>
    <col min="1818" max="1820" width="3.7109375" style="446" customWidth="1"/>
    <col min="1821" max="1821" width="12.7109375" style="446" customWidth="1"/>
    <col min="1822" max="1822" width="47.42578125" style="446" customWidth="1"/>
    <col min="1823" max="1831" width="0" style="446" hidden="1" customWidth="1"/>
    <col min="1832" max="1832" width="11.7109375" style="446" customWidth="1"/>
    <col min="1833" max="1833" width="6.42578125" style="446" bestFit="1" customWidth="1"/>
    <col min="1834" max="1834" width="11.7109375" style="446" customWidth="1"/>
    <col min="1835" max="1835" width="0" style="446" hidden="1" customWidth="1"/>
    <col min="1836" max="1836" width="3.7109375" style="446" customWidth="1"/>
    <col min="1837" max="1837" width="11.140625" style="446" bestFit="1" customWidth="1"/>
    <col min="1838" max="2065" width="10.5703125" style="446"/>
    <col min="2066" max="2073" width="0" style="446" hidden="1" customWidth="1"/>
    <col min="2074" max="2076" width="3.7109375" style="446" customWidth="1"/>
    <col min="2077" max="2077" width="12.7109375" style="446" customWidth="1"/>
    <col min="2078" max="2078" width="47.42578125" style="446" customWidth="1"/>
    <col min="2079" max="2087" width="0" style="446" hidden="1" customWidth="1"/>
    <col min="2088" max="2088" width="11.7109375" style="446" customWidth="1"/>
    <col min="2089" max="2089" width="6.42578125" style="446" bestFit="1" customWidth="1"/>
    <col min="2090" max="2090" width="11.7109375" style="446" customWidth="1"/>
    <col min="2091" max="2091" width="0" style="446" hidden="1" customWidth="1"/>
    <col min="2092" max="2092" width="3.7109375" style="446" customWidth="1"/>
    <col min="2093" max="2093" width="11.140625" style="446" bestFit="1" customWidth="1"/>
    <col min="2094" max="2321" width="10.5703125" style="446"/>
    <col min="2322" max="2329" width="0" style="446" hidden="1" customWidth="1"/>
    <col min="2330" max="2332" width="3.7109375" style="446" customWidth="1"/>
    <col min="2333" max="2333" width="12.7109375" style="446" customWidth="1"/>
    <col min="2334" max="2334" width="47.42578125" style="446" customWidth="1"/>
    <col min="2335" max="2343" width="0" style="446" hidden="1" customWidth="1"/>
    <col min="2344" max="2344" width="11.7109375" style="446" customWidth="1"/>
    <col min="2345" max="2345" width="6.42578125" style="446" bestFit="1" customWidth="1"/>
    <col min="2346" max="2346" width="11.7109375" style="446" customWidth="1"/>
    <col min="2347" max="2347" width="0" style="446" hidden="1" customWidth="1"/>
    <col min="2348" max="2348" width="3.7109375" style="446" customWidth="1"/>
    <col min="2349" max="2349" width="11.140625" style="446" bestFit="1" customWidth="1"/>
    <col min="2350" max="2577" width="10.5703125" style="446"/>
    <col min="2578" max="2585" width="0" style="446" hidden="1" customWidth="1"/>
    <col min="2586" max="2588" width="3.7109375" style="446" customWidth="1"/>
    <col min="2589" max="2589" width="12.7109375" style="446" customWidth="1"/>
    <col min="2590" max="2590" width="47.42578125" style="446" customWidth="1"/>
    <col min="2591" max="2599" width="0" style="446" hidden="1" customWidth="1"/>
    <col min="2600" max="2600" width="11.7109375" style="446" customWidth="1"/>
    <col min="2601" max="2601" width="6.42578125" style="446" bestFit="1" customWidth="1"/>
    <col min="2602" max="2602" width="11.7109375" style="446" customWidth="1"/>
    <col min="2603" max="2603" width="0" style="446" hidden="1" customWidth="1"/>
    <col min="2604" max="2604" width="3.7109375" style="446" customWidth="1"/>
    <col min="2605" max="2605" width="11.140625" style="446" bestFit="1" customWidth="1"/>
    <col min="2606" max="2833" width="10.5703125" style="446"/>
    <col min="2834" max="2841" width="0" style="446" hidden="1" customWidth="1"/>
    <col min="2842" max="2844" width="3.7109375" style="446" customWidth="1"/>
    <col min="2845" max="2845" width="12.7109375" style="446" customWidth="1"/>
    <col min="2846" max="2846" width="47.42578125" style="446" customWidth="1"/>
    <col min="2847" max="2855" width="0" style="446" hidden="1" customWidth="1"/>
    <col min="2856" max="2856" width="11.7109375" style="446" customWidth="1"/>
    <col min="2857" max="2857" width="6.42578125" style="446" bestFit="1" customWidth="1"/>
    <col min="2858" max="2858" width="11.7109375" style="446" customWidth="1"/>
    <col min="2859" max="2859" width="0" style="446" hidden="1" customWidth="1"/>
    <col min="2860" max="2860" width="3.7109375" style="446" customWidth="1"/>
    <col min="2861" max="2861" width="11.140625" style="446" bestFit="1" customWidth="1"/>
    <col min="2862" max="3089" width="10.5703125" style="446"/>
    <col min="3090" max="3097" width="0" style="446" hidden="1" customWidth="1"/>
    <col min="3098" max="3100" width="3.7109375" style="446" customWidth="1"/>
    <col min="3101" max="3101" width="12.7109375" style="446" customWidth="1"/>
    <col min="3102" max="3102" width="47.42578125" style="446" customWidth="1"/>
    <col min="3103" max="3111" width="0" style="446" hidden="1" customWidth="1"/>
    <col min="3112" max="3112" width="11.7109375" style="446" customWidth="1"/>
    <col min="3113" max="3113" width="6.42578125" style="446" bestFit="1" customWidth="1"/>
    <col min="3114" max="3114" width="11.7109375" style="446" customWidth="1"/>
    <col min="3115" max="3115" width="0" style="446" hidden="1" customWidth="1"/>
    <col min="3116" max="3116" width="3.7109375" style="446" customWidth="1"/>
    <col min="3117" max="3117" width="11.140625" style="446" bestFit="1" customWidth="1"/>
    <col min="3118" max="3345" width="10.5703125" style="446"/>
    <col min="3346" max="3353" width="0" style="446" hidden="1" customWidth="1"/>
    <col min="3354" max="3356" width="3.7109375" style="446" customWidth="1"/>
    <col min="3357" max="3357" width="12.7109375" style="446" customWidth="1"/>
    <col min="3358" max="3358" width="47.42578125" style="446" customWidth="1"/>
    <col min="3359" max="3367" width="0" style="446" hidden="1" customWidth="1"/>
    <col min="3368" max="3368" width="11.7109375" style="446" customWidth="1"/>
    <col min="3369" max="3369" width="6.42578125" style="446" bestFit="1" customWidth="1"/>
    <col min="3370" max="3370" width="11.7109375" style="446" customWidth="1"/>
    <col min="3371" max="3371" width="0" style="446" hidden="1" customWidth="1"/>
    <col min="3372" max="3372" width="3.7109375" style="446" customWidth="1"/>
    <col min="3373" max="3373" width="11.140625" style="446" bestFit="1" customWidth="1"/>
    <col min="3374" max="3601" width="10.5703125" style="446"/>
    <col min="3602" max="3609" width="0" style="446" hidden="1" customWidth="1"/>
    <col min="3610" max="3612" width="3.7109375" style="446" customWidth="1"/>
    <col min="3613" max="3613" width="12.7109375" style="446" customWidth="1"/>
    <col min="3614" max="3614" width="47.42578125" style="446" customWidth="1"/>
    <col min="3615" max="3623" width="0" style="446" hidden="1" customWidth="1"/>
    <col min="3624" max="3624" width="11.7109375" style="446" customWidth="1"/>
    <col min="3625" max="3625" width="6.42578125" style="446" bestFit="1" customWidth="1"/>
    <col min="3626" max="3626" width="11.7109375" style="446" customWidth="1"/>
    <col min="3627" max="3627" width="0" style="446" hidden="1" customWidth="1"/>
    <col min="3628" max="3628" width="3.7109375" style="446" customWidth="1"/>
    <col min="3629" max="3629" width="11.140625" style="446" bestFit="1" customWidth="1"/>
    <col min="3630" max="3857" width="10.5703125" style="446"/>
    <col min="3858" max="3865" width="0" style="446" hidden="1" customWidth="1"/>
    <col min="3866" max="3868" width="3.7109375" style="446" customWidth="1"/>
    <col min="3869" max="3869" width="12.7109375" style="446" customWidth="1"/>
    <col min="3870" max="3870" width="47.42578125" style="446" customWidth="1"/>
    <col min="3871" max="3879" width="0" style="446" hidden="1" customWidth="1"/>
    <col min="3880" max="3880" width="11.7109375" style="446" customWidth="1"/>
    <col min="3881" max="3881" width="6.42578125" style="446" bestFit="1" customWidth="1"/>
    <col min="3882" max="3882" width="11.7109375" style="446" customWidth="1"/>
    <col min="3883" max="3883" width="0" style="446" hidden="1" customWidth="1"/>
    <col min="3884" max="3884" width="3.7109375" style="446" customWidth="1"/>
    <col min="3885" max="3885" width="11.140625" style="446" bestFit="1" customWidth="1"/>
    <col min="3886" max="4113" width="10.5703125" style="446"/>
    <col min="4114" max="4121" width="0" style="446" hidden="1" customWidth="1"/>
    <col min="4122" max="4124" width="3.7109375" style="446" customWidth="1"/>
    <col min="4125" max="4125" width="12.7109375" style="446" customWidth="1"/>
    <col min="4126" max="4126" width="47.42578125" style="446" customWidth="1"/>
    <col min="4127" max="4135" width="0" style="446" hidden="1" customWidth="1"/>
    <col min="4136" max="4136" width="11.7109375" style="446" customWidth="1"/>
    <col min="4137" max="4137" width="6.42578125" style="446" bestFit="1" customWidth="1"/>
    <col min="4138" max="4138" width="11.7109375" style="446" customWidth="1"/>
    <col min="4139" max="4139" width="0" style="446" hidden="1" customWidth="1"/>
    <col min="4140" max="4140" width="3.7109375" style="446" customWidth="1"/>
    <col min="4141" max="4141" width="11.140625" style="446" bestFit="1" customWidth="1"/>
    <col min="4142" max="4369" width="10.5703125" style="446"/>
    <col min="4370" max="4377" width="0" style="446" hidden="1" customWidth="1"/>
    <col min="4378" max="4380" width="3.7109375" style="446" customWidth="1"/>
    <col min="4381" max="4381" width="12.7109375" style="446" customWidth="1"/>
    <col min="4382" max="4382" width="47.42578125" style="446" customWidth="1"/>
    <col min="4383" max="4391" width="0" style="446" hidden="1" customWidth="1"/>
    <col min="4392" max="4392" width="11.7109375" style="446" customWidth="1"/>
    <col min="4393" max="4393" width="6.42578125" style="446" bestFit="1" customWidth="1"/>
    <col min="4394" max="4394" width="11.7109375" style="446" customWidth="1"/>
    <col min="4395" max="4395" width="0" style="446" hidden="1" customWidth="1"/>
    <col min="4396" max="4396" width="3.7109375" style="446" customWidth="1"/>
    <col min="4397" max="4397" width="11.140625" style="446" bestFit="1" customWidth="1"/>
    <col min="4398" max="4625" width="10.5703125" style="446"/>
    <col min="4626" max="4633" width="0" style="446" hidden="1" customWidth="1"/>
    <col min="4634" max="4636" width="3.7109375" style="446" customWidth="1"/>
    <col min="4637" max="4637" width="12.7109375" style="446" customWidth="1"/>
    <col min="4638" max="4638" width="47.42578125" style="446" customWidth="1"/>
    <col min="4639" max="4647" width="0" style="446" hidden="1" customWidth="1"/>
    <col min="4648" max="4648" width="11.7109375" style="446" customWidth="1"/>
    <col min="4649" max="4649" width="6.42578125" style="446" bestFit="1" customWidth="1"/>
    <col min="4650" max="4650" width="11.7109375" style="446" customWidth="1"/>
    <col min="4651" max="4651" width="0" style="446" hidden="1" customWidth="1"/>
    <col min="4652" max="4652" width="3.7109375" style="446" customWidth="1"/>
    <col min="4653" max="4653" width="11.140625" style="446" bestFit="1" customWidth="1"/>
    <col min="4654" max="4881" width="10.5703125" style="446"/>
    <col min="4882" max="4889" width="0" style="446" hidden="1" customWidth="1"/>
    <col min="4890" max="4892" width="3.7109375" style="446" customWidth="1"/>
    <col min="4893" max="4893" width="12.7109375" style="446" customWidth="1"/>
    <col min="4894" max="4894" width="47.42578125" style="446" customWidth="1"/>
    <col min="4895" max="4903" width="0" style="446" hidden="1" customWidth="1"/>
    <col min="4904" max="4904" width="11.7109375" style="446" customWidth="1"/>
    <col min="4905" max="4905" width="6.42578125" style="446" bestFit="1" customWidth="1"/>
    <col min="4906" max="4906" width="11.7109375" style="446" customWidth="1"/>
    <col min="4907" max="4907" width="0" style="446" hidden="1" customWidth="1"/>
    <col min="4908" max="4908" width="3.7109375" style="446" customWidth="1"/>
    <col min="4909" max="4909" width="11.140625" style="446" bestFit="1" customWidth="1"/>
    <col min="4910" max="5137" width="10.5703125" style="446"/>
    <col min="5138" max="5145" width="0" style="446" hidden="1" customWidth="1"/>
    <col min="5146" max="5148" width="3.7109375" style="446" customWidth="1"/>
    <col min="5149" max="5149" width="12.7109375" style="446" customWidth="1"/>
    <col min="5150" max="5150" width="47.42578125" style="446" customWidth="1"/>
    <col min="5151" max="5159" width="0" style="446" hidden="1" customWidth="1"/>
    <col min="5160" max="5160" width="11.7109375" style="446" customWidth="1"/>
    <col min="5161" max="5161" width="6.42578125" style="446" bestFit="1" customWidth="1"/>
    <col min="5162" max="5162" width="11.7109375" style="446" customWidth="1"/>
    <col min="5163" max="5163" width="0" style="446" hidden="1" customWidth="1"/>
    <col min="5164" max="5164" width="3.7109375" style="446" customWidth="1"/>
    <col min="5165" max="5165" width="11.140625" style="446" bestFit="1" customWidth="1"/>
    <col min="5166" max="5393" width="10.5703125" style="446"/>
    <col min="5394" max="5401" width="0" style="446" hidden="1" customWidth="1"/>
    <col min="5402" max="5404" width="3.7109375" style="446" customWidth="1"/>
    <col min="5405" max="5405" width="12.7109375" style="446" customWidth="1"/>
    <col min="5406" max="5406" width="47.42578125" style="446" customWidth="1"/>
    <col min="5407" max="5415" width="0" style="446" hidden="1" customWidth="1"/>
    <col min="5416" max="5416" width="11.7109375" style="446" customWidth="1"/>
    <col min="5417" max="5417" width="6.42578125" style="446" bestFit="1" customWidth="1"/>
    <col min="5418" max="5418" width="11.7109375" style="446" customWidth="1"/>
    <col min="5419" max="5419" width="0" style="446" hidden="1" customWidth="1"/>
    <col min="5420" max="5420" width="3.7109375" style="446" customWidth="1"/>
    <col min="5421" max="5421" width="11.140625" style="446" bestFit="1" customWidth="1"/>
    <col min="5422" max="5649" width="10.5703125" style="446"/>
    <col min="5650" max="5657" width="0" style="446" hidden="1" customWidth="1"/>
    <col min="5658" max="5660" width="3.7109375" style="446" customWidth="1"/>
    <col min="5661" max="5661" width="12.7109375" style="446" customWidth="1"/>
    <col min="5662" max="5662" width="47.42578125" style="446" customWidth="1"/>
    <col min="5663" max="5671" width="0" style="446" hidden="1" customWidth="1"/>
    <col min="5672" max="5672" width="11.7109375" style="446" customWidth="1"/>
    <col min="5673" max="5673" width="6.42578125" style="446" bestFit="1" customWidth="1"/>
    <col min="5674" max="5674" width="11.7109375" style="446" customWidth="1"/>
    <col min="5675" max="5675" width="0" style="446" hidden="1" customWidth="1"/>
    <col min="5676" max="5676" width="3.7109375" style="446" customWidth="1"/>
    <col min="5677" max="5677" width="11.140625" style="446" bestFit="1" customWidth="1"/>
    <col min="5678" max="5905" width="10.5703125" style="446"/>
    <col min="5906" max="5913" width="0" style="446" hidden="1" customWidth="1"/>
    <col min="5914" max="5916" width="3.7109375" style="446" customWidth="1"/>
    <col min="5917" max="5917" width="12.7109375" style="446" customWidth="1"/>
    <col min="5918" max="5918" width="47.42578125" style="446" customWidth="1"/>
    <col min="5919" max="5927" width="0" style="446" hidden="1" customWidth="1"/>
    <col min="5928" max="5928" width="11.7109375" style="446" customWidth="1"/>
    <col min="5929" max="5929" width="6.42578125" style="446" bestFit="1" customWidth="1"/>
    <col min="5930" max="5930" width="11.7109375" style="446" customWidth="1"/>
    <col min="5931" max="5931" width="0" style="446" hidden="1" customWidth="1"/>
    <col min="5932" max="5932" width="3.7109375" style="446" customWidth="1"/>
    <col min="5933" max="5933" width="11.140625" style="446" bestFit="1" customWidth="1"/>
    <col min="5934" max="6161" width="10.5703125" style="446"/>
    <col min="6162" max="6169" width="0" style="446" hidden="1" customWidth="1"/>
    <col min="6170" max="6172" width="3.7109375" style="446" customWidth="1"/>
    <col min="6173" max="6173" width="12.7109375" style="446" customWidth="1"/>
    <col min="6174" max="6174" width="47.42578125" style="446" customWidth="1"/>
    <col min="6175" max="6183" width="0" style="446" hidden="1" customWidth="1"/>
    <col min="6184" max="6184" width="11.7109375" style="446" customWidth="1"/>
    <col min="6185" max="6185" width="6.42578125" style="446" bestFit="1" customWidth="1"/>
    <col min="6186" max="6186" width="11.7109375" style="446" customWidth="1"/>
    <col min="6187" max="6187" width="0" style="446" hidden="1" customWidth="1"/>
    <col min="6188" max="6188" width="3.7109375" style="446" customWidth="1"/>
    <col min="6189" max="6189" width="11.140625" style="446" bestFit="1" customWidth="1"/>
    <col min="6190" max="6417" width="10.5703125" style="446"/>
    <col min="6418" max="6425" width="0" style="446" hidden="1" customWidth="1"/>
    <col min="6426" max="6428" width="3.7109375" style="446" customWidth="1"/>
    <col min="6429" max="6429" width="12.7109375" style="446" customWidth="1"/>
    <col min="6430" max="6430" width="47.42578125" style="446" customWidth="1"/>
    <col min="6431" max="6439" width="0" style="446" hidden="1" customWidth="1"/>
    <col min="6440" max="6440" width="11.7109375" style="446" customWidth="1"/>
    <col min="6441" max="6441" width="6.42578125" style="446" bestFit="1" customWidth="1"/>
    <col min="6442" max="6442" width="11.7109375" style="446" customWidth="1"/>
    <col min="6443" max="6443" width="0" style="446" hidden="1" customWidth="1"/>
    <col min="6444" max="6444" width="3.7109375" style="446" customWidth="1"/>
    <col min="6445" max="6445" width="11.140625" style="446" bestFit="1" customWidth="1"/>
    <col min="6446" max="6673" width="10.5703125" style="446"/>
    <col min="6674" max="6681" width="0" style="446" hidden="1" customWidth="1"/>
    <col min="6682" max="6684" width="3.7109375" style="446" customWidth="1"/>
    <col min="6685" max="6685" width="12.7109375" style="446" customWidth="1"/>
    <col min="6686" max="6686" width="47.42578125" style="446" customWidth="1"/>
    <col min="6687" max="6695" width="0" style="446" hidden="1" customWidth="1"/>
    <col min="6696" max="6696" width="11.7109375" style="446" customWidth="1"/>
    <col min="6697" max="6697" width="6.42578125" style="446" bestFit="1" customWidth="1"/>
    <col min="6698" max="6698" width="11.7109375" style="446" customWidth="1"/>
    <col min="6699" max="6699" width="0" style="446" hidden="1" customWidth="1"/>
    <col min="6700" max="6700" width="3.7109375" style="446" customWidth="1"/>
    <col min="6701" max="6701" width="11.140625" style="446" bestFit="1" customWidth="1"/>
    <col min="6702" max="6929" width="10.5703125" style="446"/>
    <col min="6930" max="6937" width="0" style="446" hidden="1" customWidth="1"/>
    <col min="6938" max="6940" width="3.7109375" style="446" customWidth="1"/>
    <col min="6941" max="6941" width="12.7109375" style="446" customWidth="1"/>
    <col min="6942" max="6942" width="47.42578125" style="446" customWidth="1"/>
    <col min="6943" max="6951" width="0" style="446" hidden="1" customWidth="1"/>
    <col min="6952" max="6952" width="11.7109375" style="446" customWidth="1"/>
    <col min="6953" max="6953" width="6.42578125" style="446" bestFit="1" customWidth="1"/>
    <col min="6954" max="6954" width="11.7109375" style="446" customWidth="1"/>
    <col min="6955" max="6955" width="0" style="446" hidden="1" customWidth="1"/>
    <col min="6956" max="6956" width="3.7109375" style="446" customWidth="1"/>
    <col min="6957" max="6957" width="11.140625" style="446" bestFit="1" customWidth="1"/>
    <col min="6958" max="7185" width="10.5703125" style="446"/>
    <col min="7186" max="7193" width="0" style="446" hidden="1" customWidth="1"/>
    <col min="7194" max="7196" width="3.7109375" style="446" customWidth="1"/>
    <col min="7197" max="7197" width="12.7109375" style="446" customWidth="1"/>
    <col min="7198" max="7198" width="47.42578125" style="446" customWidth="1"/>
    <col min="7199" max="7207" width="0" style="446" hidden="1" customWidth="1"/>
    <col min="7208" max="7208" width="11.7109375" style="446" customWidth="1"/>
    <col min="7209" max="7209" width="6.42578125" style="446" bestFit="1" customWidth="1"/>
    <col min="7210" max="7210" width="11.7109375" style="446" customWidth="1"/>
    <col min="7211" max="7211" width="0" style="446" hidden="1" customWidth="1"/>
    <col min="7212" max="7212" width="3.7109375" style="446" customWidth="1"/>
    <col min="7213" max="7213" width="11.140625" style="446" bestFit="1" customWidth="1"/>
    <col min="7214" max="7441" width="10.5703125" style="446"/>
    <col min="7442" max="7449" width="0" style="446" hidden="1" customWidth="1"/>
    <col min="7450" max="7452" width="3.7109375" style="446" customWidth="1"/>
    <col min="7453" max="7453" width="12.7109375" style="446" customWidth="1"/>
    <col min="7454" max="7454" width="47.42578125" style="446" customWidth="1"/>
    <col min="7455" max="7463" width="0" style="446" hidden="1" customWidth="1"/>
    <col min="7464" max="7464" width="11.7109375" style="446" customWidth="1"/>
    <col min="7465" max="7465" width="6.42578125" style="446" bestFit="1" customWidth="1"/>
    <col min="7466" max="7466" width="11.7109375" style="446" customWidth="1"/>
    <col min="7467" max="7467" width="0" style="446" hidden="1" customWidth="1"/>
    <col min="7468" max="7468" width="3.7109375" style="446" customWidth="1"/>
    <col min="7469" max="7469" width="11.140625" style="446" bestFit="1" customWidth="1"/>
    <col min="7470" max="7697" width="10.5703125" style="446"/>
    <col min="7698" max="7705" width="0" style="446" hidden="1" customWidth="1"/>
    <col min="7706" max="7708" width="3.7109375" style="446" customWidth="1"/>
    <col min="7709" max="7709" width="12.7109375" style="446" customWidth="1"/>
    <col min="7710" max="7710" width="47.42578125" style="446" customWidth="1"/>
    <col min="7711" max="7719" width="0" style="446" hidden="1" customWidth="1"/>
    <col min="7720" max="7720" width="11.7109375" style="446" customWidth="1"/>
    <col min="7721" max="7721" width="6.42578125" style="446" bestFit="1" customWidth="1"/>
    <col min="7722" max="7722" width="11.7109375" style="446" customWidth="1"/>
    <col min="7723" max="7723" width="0" style="446" hidden="1" customWidth="1"/>
    <col min="7724" max="7724" width="3.7109375" style="446" customWidth="1"/>
    <col min="7725" max="7725" width="11.140625" style="446" bestFit="1" customWidth="1"/>
    <col min="7726" max="7953" width="10.5703125" style="446"/>
    <col min="7954" max="7961" width="0" style="446" hidden="1" customWidth="1"/>
    <col min="7962" max="7964" width="3.7109375" style="446" customWidth="1"/>
    <col min="7965" max="7965" width="12.7109375" style="446" customWidth="1"/>
    <col min="7966" max="7966" width="47.42578125" style="446" customWidth="1"/>
    <col min="7967" max="7975" width="0" style="446" hidden="1" customWidth="1"/>
    <col min="7976" max="7976" width="11.7109375" style="446" customWidth="1"/>
    <col min="7977" max="7977" width="6.42578125" style="446" bestFit="1" customWidth="1"/>
    <col min="7978" max="7978" width="11.7109375" style="446" customWidth="1"/>
    <col min="7979" max="7979" width="0" style="446" hidden="1" customWidth="1"/>
    <col min="7980" max="7980" width="3.7109375" style="446" customWidth="1"/>
    <col min="7981" max="7981" width="11.140625" style="446" bestFit="1" customWidth="1"/>
    <col min="7982" max="8209" width="10.5703125" style="446"/>
    <col min="8210" max="8217" width="0" style="446" hidden="1" customWidth="1"/>
    <col min="8218" max="8220" width="3.7109375" style="446" customWidth="1"/>
    <col min="8221" max="8221" width="12.7109375" style="446" customWidth="1"/>
    <col min="8222" max="8222" width="47.42578125" style="446" customWidth="1"/>
    <col min="8223" max="8231" width="0" style="446" hidden="1" customWidth="1"/>
    <col min="8232" max="8232" width="11.7109375" style="446" customWidth="1"/>
    <col min="8233" max="8233" width="6.42578125" style="446" bestFit="1" customWidth="1"/>
    <col min="8234" max="8234" width="11.7109375" style="446" customWidth="1"/>
    <col min="8235" max="8235" width="0" style="446" hidden="1" customWidth="1"/>
    <col min="8236" max="8236" width="3.7109375" style="446" customWidth="1"/>
    <col min="8237" max="8237" width="11.140625" style="446" bestFit="1" customWidth="1"/>
    <col min="8238" max="8465" width="10.5703125" style="446"/>
    <col min="8466" max="8473" width="0" style="446" hidden="1" customWidth="1"/>
    <col min="8474" max="8476" width="3.7109375" style="446" customWidth="1"/>
    <col min="8477" max="8477" width="12.7109375" style="446" customWidth="1"/>
    <col min="8478" max="8478" width="47.42578125" style="446" customWidth="1"/>
    <col min="8479" max="8487" width="0" style="446" hidden="1" customWidth="1"/>
    <col min="8488" max="8488" width="11.7109375" style="446" customWidth="1"/>
    <col min="8489" max="8489" width="6.42578125" style="446" bestFit="1" customWidth="1"/>
    <col min="8490" max="8490" width="11.7109375" style="446" customWidth="1"/>
    <col min="8491" max="8491" width="0" style="446" hidden="1" customWidth="1"/>
    <col min="8492" max="8492" width="3.7109375" style="446" customWidth="1"/>
    <col min="8493" max="8493" width="11.140625" style="446" bestFit="1" customWidth="1"/>
    <col min="8494" max="8721" width="10.5703125" style="446"/>
    <col min="8722" max="8729" width="0" style="446" hidden="1" customWidth="1"/>
    <col min="8730" max="8732" width="3.7109375" style="446" customWidth="1"/>
    <col min="8733" max="8733" width="12.7109375" style="446" customWidth="1"/>
    <col min="8734" max="8734" width="47.42578125" style="446" customWidth="1"/>
    <col min="8735" max="8743" width="0" style="446" hidden="1" customWidth="1"/>
    <col min="8744" max="8744" width="11.7109375" style="446" customWidth="1"/>
    <col min="8745" max="8745" width="6.42578125" style="446" bestFit="1" customWidth="1"/>
    <col min="8746" max="8746" width="11.7109375" style="446" customWidth="1"/>
    <col min="8747" max="8747" width="0" style="446" hidden="1" customWidth="1"/>
    <col min="8748" max="8748" width="3.7109375" style="446" customWidth="1"/>
    <col min="8749" max="8749" width="11.140625" style="446" bestFit="1" customWidth="1"/>
    <col min="8750" max="8977" width="10.5703125" style="446"/>
    <col min="8978" max="8985" width="0" style="446" hidden="1" customWidth="1"/>
    <col min="8986" max="8988" width="3.7109375" style="446" customWidth="1"/>
    <col min="8989" max="8989" width="12.7109375" style="446" customWidth="1"/>
    <col min="8990" max="8990" width="47.42578125" style="446" customWidth="1"/>
    <col min="8991" max="8999" width="0" style="446" hidden="1" customWidth="1"/>
    <col min="9000" max="9000" width="11.7109375" style="446" customWidth="1"/>
    <col min="9001" max="9001" width="6.42578125" style="446" bestFit="1" customWidth="1"/>
    <col min="9002" max="9002" width="11.7109375" style="446" customWidth="1"/>
    <col min="9003" max="9003" width="0" style="446" hidden="1" customWidth="1"/>
    <col min="9004" max="9004" width="3.7109375" style="446" customWidth="1"/>
    <col min="9005" max="9005" width="11.140625" style="446" bestFit="1" customWidth="1"/>
    <col min="9006" max="9233" width="10.5703125" style="446"/>
    <col min="9234" max="9241" width="0" style="446" hidden="1" customWidth="1"/>
    <col min="9242" max="9244" width="3.7109375" style="446" customWidth="1"/>
    <col min="9245" max="9245" width="12.7109375" style="446" customWidth="1"/>
    <col min="9246" max="9246" width="47.42578125" style="446" customWidth="1"/>
    <col min="9247" max="9255" width="0" style="446" hidden="1" customWidth="1"/>
    <col min="9256" max="9256" width="11.7109375" style="446" customWidth="1"/>
    <col min="9257" max="9257" width="6.42578125" style="446" bestFit="1" customWidth="1"/>
    <col min="9258" max="9258" width="11.7109375" style="446" customWidth="1"/>
    <col min="9259" max="9259" width="0" style="446" hidden="1" customWidth="1"/>
    <col min="9260" max="9260" width="3.7109375" style="446" customWidth="1"/>
    <col min="9261" max="9261" width="11.140625" style="446" bestFit="1" customWidth="1"/>
    <col min="9262" max="9489" width="10.5703125" style="446"/>
    <col min="9490" max="9497" width="0" style="446" hidden="1" customWidth="1"/>
    <col min="9498" max="9500" width="3.7109375" style="446" customWidth="1"/>
    <col min="9501" max="9501" width="12.7109375" style="446" customWidth="1"/>
    <col min="9502" max="9502" width="47.42578125" style="446" customWidth="1"/>
    <col min="9503" max="9511" width="0" style="446" hidden="1" customWidth="1"/>
    <col min="9512" max="9512" width="11.7109375" style="446" customWidth="1"/>
    <col min="9513" max="9513" width="6.42578125" style="446" bestFit="1" customWidth="1"/>
    <col min="9514" max="9514" width="11.7109375" style="446" customWidth="1"/>
    <col min="9515" max="9515" width="0" style="446" hidden="1" customWidth="1"/>
    <col min="9516" max="9516" width="3.7109375" style="446" customWidth="1"/>
    <col min="9517" max="9517" width="11.140625" style="446" bestFit="1" customWidth="1"/>
    <col min="9518" max="9745" width="10.5703125" style="446"/>
    <col min="9746" max="9753" width="0" style="446" hidden="1" customWidth="1"/>
    <col min="9754" max="9756" width="3.7109375" style="446" customWidth="1"/>
    <col min="9757" max="9757" width="12.7109375" style="446" customWidth="1"/>
    <col min="9758" max="9758" width="47.42578125" style="446" customWidth="1"/>
    <col min="9759" max="9767" width="0" style="446" hidden="1" customWidth="1"/>
    <col min="9768" max="9768" width="11.7109375" style="446" customWidth="1"/>
    <col min="9769" max="9769" width="6.42578125" style="446" bestFit="1" customWidth="1"/>
    <col min="9770" max="9770" width="11.7109375" style="446" customWidth="1"/>
    <col min="9771" max="9771" width="0" style="446" hidden="1" customWidth="1"/>
    <col min="9772" max="9772" width="3.7109375" style="446" customWidth="1"/>
    <col min="9773" max="9773" width="11.140625" style="446" bestFit="1" customWidth="1"/>
    <col min="9774" max="10001" width="10.5703125" style="446"/>
    <col min="10002" max="10009" width="0" style="446" hidden="1" customWidth="1"/>
    <col min="10010" max="10012" width="3.7109375" style="446" customWidth="1"/>
    <col min="10013" max="10013" width="12.7109375" style="446" customWidth="1"/>
    <col min="10014" max="10014" width="47.42578125" style="446" customWidth="1"/>
    <col min="10015" max="10023" width="0" style="446" hidden="1" customWidth="1"/>
    <col min="10024" max="10024" width="11.7109375" style="446" customWidth="1"/>
    <col min="10025" max="10025" width="6.42578125" style="446" bestFit="1" customWidth="1"/>
    <col min="10026" max="10026" width="11.7109375" style="446" customWidth="1"/>
    <col min="10027" max="10027" width="0" style="446" hidden="1" customWidth="1"/>
    <col min="10028" max="10028" width="3.7109375" style="446" customWidth="1"/>
    <col min="10029" max="10029" width="11.140625" style="446" bestFit="1" customWidth="1"/>
    <col min="10030" max="10257" width="10.5703125" style="446"/>
    <col min="10258" max="10265" width="0" style="446" hidden="1" customWidth="1"/>
    <col min="10266" max="10268" width="3.7109375" style="446" customWidth="1"/>
    <col min="10269" max="10269" width="12.7109375" style="446" customWidth="1"/>
    <col min="10270" max="10270" width="47.42578125" style="446" customWidth="1"/>
    <col min="10271" max="10279" width="0" style="446" hidden="1" customWidth="1"/>
    <col min="10280" max="10280" width="11.7109375" style="446" customWidth="1"/>
    <col min="10281" max="10281" width="6.42578125" style="446" bestFit="1" customWidth="1"/>
    <col min="10282" max="10282" width="11.7109375" style="446" customWidth="1"/>
    <col min="10283" max="10283" width="0" style="446" hidden="1" customWidth="1"/>
    <col min="10284" max="10284" width="3.7109375" style="446" customWidth="1"/>
    <col min="10285" max="10285" width="11.140625" style="446" bestFit="1" customWidth="1"/>
    <col min="10286" max="10513" width="10.5703125" style="446"/>
    <col min="10514" max="10521" width="0" style="446" hidden="1" customWidth="1"/>
    <col min="10522" max="10524" width="3.7109375" style="446" customWidth="1"/>
    <col min="10525" max="10525" width="12.7109375" style="446" customWidth="1"/>
    <col min="10526" max="10526" width="47.42578125" style="446" customWidth="1"/>
    <col min="10527" max="10535" width="0" style="446" hidden="1" customWidth="1"/>
    <col min="10536" max="10536" width="11.7109375" style="446" customWidth="1"/>
    <col min="10537" max="10537" width="6.42578125" style="446" bestFit="1" customWidth="1"/>
    <col min="10538" max="10538" width="11.7109375" style="446" customWidth="1"/>
    <col min="10539" max="10539" width="0" style="446" hidden="1" customWidth="1"/>
    <col min="10540" max="10540" width="3.7109375" style="446" customWidth="1"/>
    <col min="10541" max="10541" width="11.140625" style="446" bestFit="1" customWidth="1"/>
    <col min="10542" max="10769" width="10.5703125" style="446"/>
    <col min="10770" max="10777" width="0" style="446" hidden="1" customWidth="1"/>
    <col min="10778" max="10780" width="3.7109375" style="446" customWidth="1"/>
    <col min="10781" max="10781" width="12.7109375" style="446" customWidth="1"/>
    <col min="10782" max="10782" width="47.42578125" style="446" customWidth="1"/>
    <col min="10783" max="10791" width="0" style="446" hidden="1" customWidth="1"/>
    <col min="10792" max="10792" width="11.7109375" style="446" customWidth="1"/>
    <col min="10793" max="10793" width="6.42578125" style="446" bestFit="1" customWidth="1"/>
    <col min="10794" max="10794" width="11.7109375" style="446" customWidth="1"/>
    <col min="10795" max="10795" width="0" style="446" hidden="1" customWidth="1"/>
    <col min="10796" max="10796" width="3.7109375" style="446" customWidth="1"/>
    <col min="10797" max="10797" width="11.140625" style="446" bestFit="1" customWidth="1"/>
    <col min="10798" max="11025" width="10.5703125" style="446"/>
    <col min="11026" max="11033" width="0" style="446" hidden="1" customWidth="1"/>
    <col min="11034" max="11036" width="3.7109375" style="446" customWidth="1"/>
    <col min="11037" max="11037" width="12.7109375" style="446" customWidth="1"/>
    <col min="11038" max="11038" width="47.42578125" style="446" customWidth="1"/>
    <col min="11039" max="11047" width="0" style="446" hidden="1" customWidth="1"/>
    <col min="11048" max="11048" width="11.7109375" style="446" customWidth="1"/>
    <col min="11049" max="11049" width="6.42578125" style="446" bestFit="1" customWidth="1"/>
    <col min="11050" max="11050" width="11.7109375" style="446" customWidth="1"/>
    <col min="11051" max="11051" width="0" style="446" hidden="1" customWidth="1"/>
    <col min="11052" max="11052" width="3.7109375" style="446" customWidth="1"/>
    <col min="11053" max="11053" width="11.140625" style="446" bestFit="1" customWidth="1"/>
    <col min="11054" max="11281" width="10.5703125" style="446"/>
    <col min="11282" max="11289" width="0" style="446" hidden="1" customWidth="1"/>
    <col min="11290" max="11292" width="3.7109375" style="446" customWidth="1"/>
    <col min="11293" max="11293" width="12.7109375" style="446" customWidth="1"/>
    <col min="11294" max="11294" width="47.42578125" style="446" customWidth="1"/>
    <col min="11295" max="11303" width="0" style="446" hidden="1" customWidth="1"/>
    <col min="11304" max="11304" width="11.7109375" style="446" customWidth="1"/>
    <col min="11305" max="11305" width="6.42578125" style="446" bestFit="1" customWidth="1"/>
    <col min="11306" max="11306" width="11.7109375" style="446" customWidth="1"/>
    <col min="11307" max="11307" width="0" style="446" hidden="1" customWidth="1"/>
    <col min="11308" max="11308" width="3.7109375" style="446" customWidth="1"/>
    <col min="11309" max="11309" width="11.140625" style="446" bestFit="1" customWidth="1"/>
    <col min="11310" max="11537" width="10.5703125" style="446"/>
    <col min="11538" max="11545" width="0" style="446" hidden="1" customWidth="1"/>
    <col min="11546" max="11548" width="3.7109375" style="446" customWidth="1"/>
    <col min="11549" max="11549" width="12.7109375" style="446" customWidth="1"/>
    <col min="11550" max="11550" width="47.42578125" style="446" customWidth="1"/>
    <col min="11551" max="11559" width="0" style="446" hidden="1" customWidth="1"/>
    <col min="11560" max="11560" width="11.7109375" style="446" customWidth="1"/>
    <col min="11561" max="11561" width="6.42578125" style="446" bestFit="1" customWidth="1"/>
    <col min="11562" max="11562" width="11.7109375" style="446" customWidth="1"/>
    <col min="11563" max="11563" width="0" style="446" hidden="1" customWidth="1"/>
    <col min="11564" max="11564" width="3.7109375" style="446" customWidth="1"/>
    <col min="11565" max="11565" width="11.140625" style="446" bestFit="1" customWidth="1"/>
    <col min="11566" max="11793" width="10.5703125" style="446"/>
    <col min="11794" max="11801" width="0" style="446" hidden="1" customWidth="1"/>
    <col min="11802" max="11804" width="3.7109375" style="446" customWidth="1"/>
    <col min="11805" max="11805" width="12.7109375" style="446" customWidth="1"/>
    <col min="11806" max="11806" width="47.42578125" style="446" customWidth="1"/>
    <col min="11807" max="11815" width="0" style="446" hidden="1" customWidth="1"/>
    <col min="11816" max="11816" width="11.7109375" style="446" customWidth="1"/>
    <col min="11817" max="11817" width="6.42578125" style="446" bestFit="1" customWidth="1"/>
    <col min="11818" max="11818" width="11.7109375" style="446" customWidth="1"/>
    <col min="11819" max="11819" width="0" style="446" hidden="1" customWidth="1"/>
    <col min="11820" max="11820" width="3.7109375" style="446" customWidth="1"/>
    <col min="11821" max="11821" width="11.140625" style="446" bestFit="1" customWidth="1"/>
    <col min="11822" max="12049" width="10.5703125" style="446"/>
    <col min="12050" max="12057" width="0" style="446" hidden="1" customWidth="1"/>
    <col min="12058" max="12060" width="3.7109375" style="446" customWidth="1"/>
    <col min="12061" max="12061" width="12.7109375" style="446" customWidth="1"/>
    <col min="12062" max="12062" width="47.42578125" style="446" customWidth="1"/>
    <col min="12063" max="12071" width="0" style="446" hidden="1" customWidth="1"/>
    <col min="12072" max="12072" width="11.7109375" style="446" customWidth="1"/>
    <col min="12073" max="12073" width="6.42578125" style="446" bestFit="1" customWidth="1"/>
    <col min="12074" max="12074" width="11.7109375" style="446" customWidth="1"/>
    <col min="12075" max="12075" width="0" style="446" hidden="1" customWidth="1"/>
    <col min="12076" max="12076" width="3.7109375" style="446" customWidth="1"/>
    <col min="12077" max="12077" width="11.140625" style="446" bestFit="1" customWidth="1"/>
    <col min="12078" max="12305" width="10.5703125" style="446"/>
    <col min="12306" max="12313" width="0" style="446" hidden="1" customWidth="1"/>
    <col min="12314" max="12316" width="3.7109375" style="446" customWidth="1"/>
    <col min="12317" max="12317" width="12.7109375" style="446" customWidth="1"/>
    <col min="12318" max="12318" width="47.42578125" style="446" customWidth="1"/>
    <col min="12319" max="12327" width="0" style="446" hidden="1" customWidth="1"/>
    <col min="12328" max="12328" width="11.7109375" style="446" customWidth="1"/>
    <col min="12329" max="12329" width="6.42578125" style="446" bestFit="1" customWidth="1"/>
    <col min="12330" max="12330" width="11.7109375" style="446" customWidth="1"/>
    <col min="12331" max="12331" width="0" style="446" hidden="1" customWidth="1"/>
    <col min="12332" max="12332" width="3.7109375" style="446" customWidth="1"/>
    <col min="12333" max="12333" width="11.140625" style="446" bestFit="1" customWidth="1"/>
    <col min="12334" max="12561" width="10.5703125" style="446"/>
    <col min="12562" max="12569" width="0" style="446" hidden="1" customWidth="1"/>
    <col min="12570" max="12572" width="3.7109375" style="446" customWidth="1"/>
    <col min="12573" max="12573" width="12.7109375" style="446" customWidth="1"/>
    <col min="12574" max="12574" width="47.42578125" style="446" customWidth="1"/>
    <col min="12575" max="12583" width="0" style="446" hidden="1" customWidth="1"/>
    <col min="12584" max="12584" width="11.7109375" style="446" customWidth="1"/>
    <col min="12585" max="12585" width="6.42578125" style="446" bestFit="1" customWidth="1"/>
    <col min="12586" max="12586" width="11.7109375" style="446" customWidth="1"/>
    <col min="12587" max="12587" width="0" style="446" hidden="1" customWidth="1"/>
    <col min="12588" max="12588" width="3.7109375" style="446" customWidth="1"/>
    <col min="12589" max="12589" width="11.140625" style="446" bestFit="1" customWidth="1"/>
    <col min="12590" max="12817" width="10.5703125" style="446"/>
    <col min="12818" max="12825" width="0" style="446" hidden="1" customWidth="1"/>
    <col min="12826" max="12828" width="3.7109375" style="446" customWidth="1"/>
    <col min="12829" max="12829" width="12.7109375" style="446" customWidth="1"/>
    <col min="12830" max="12830" width="47.42578125" style="446" customWidth="1"/>
    <col min="12831" max="12839" width="0" style="446" hidden="1" customWidth="1"/>
    <col min="12840" max="12840" width="11.7109375" style="446" customWidth="1"/>
    <col min="12841" max="12841" width="6.42578125" style="446" bestFit="1" customWidth="1"/>
    <col min="12842" max="12842" width="11.7109375" style="446" customWidth="1"/>
    <col min="12843" max="12843" width="0" style="446" hidden="1" customWidth="1"/>
    <col min="12844" max="12844" width="3.7109375" style="446" customWidth="1"/>
    <col min="12845" max="12845" width="11.140625" style="446" bestFit="1" customWidth="1"/>
    <col min="12846" max="13073" width="10.5703125" style="446"/>
    <col min="13074" max="13081" width="0" style="446" hidden="1" customWidth="1"/>
    <col min="13082" max="13084" width="3.7109375" style="446" customWidth="1"/>
    <col min="13085" max="13085" width="12.7109375" style="446" customWidth="1"/>
    <col min="13086" max="13086" width="47.42578125" style="446" customWidth="1"/>
    <col min="13087" max="13095" width="0" style="446" hidden="1" customWidth="1"/>
    <col min="13096" max="13096" width="11.7109375" style="446" customWidth="1"/>
    <col min="13097" max="13097" width="6.42578125" style="446" bestFit="1" customWidth="1"/>
    <col min="13098" max="13098" width="11.7109375" style="446" customWidth="1"/>
    <col min="13099" max="13099" width="0" style="446" hidden="1" customWidth="1"/>
    <col min="13100" max="13100" width="3.7109375" style="446" customWidth="1"/>
    <col min="13101" max="13101" width="11.140625" style="446" bestFit="1" customWidth="1"/>
    <col min="13102" max="13329" width="10.5703125" style="446"/>
    <col min="13330" max="13337" width="0" style="446" hidden="1" customWidth="1"/>
    <col min="13338" max="13340" width="3.7109375" style="446" customWidth="1"/>
    <col min="13341" max="13341" width="12.7109375" style="446" customWidth="1"/>
    <col min="13342" max="13342" width="47.42578125" style="446" customWidth="1"/>
    <col min="13343" max="13351" width="0" style="446" hidden="1" customWidth="1"/>
    <col min="13352" max="13352" width="11.7109375" style="446" customWidth="1"/>
    <col min="13353" max="13353" width="6.42578125" style="446" bestFit="1" customWidth="1"/>
    <col min="13354" max="13354" width="11.7109375" style="446" customWidth="1"/>
    <col min="13355" max="13355" width="0" style="446" hidden="1" customWidth="1"/>
    <col min="13356" max="13356" width="3.7109375" style="446" customWidth="1"/>
    <col min="13357" max="13357" width="11.140625" style="446" bestFit="1" customWidth="1"/>
    <col min="13358" max="13585" width="10.5703125" style="446"/>
    <col min="13586" max="13593" width="0" style="446" hidden="1" customWidth="1"/>
    <col min="13594" max="13596" width="3.7109375" style="446" customWidth="1"/>
    <col min="13597" max="13597" width="12.7109375" style="446" customWidth="1"/>
    <col min="13598" max="13598" width="47.42578125" style="446" customWidth="1"/>
    <col min="13599" max="13607" width="0" style="446" hidden="1" customWidth="1"/>
    <col min="13608" max="13608" width="11.7109375" style="446" customWidth="1"/>
    <col min="13609" max="13609" width="6.42578125" style="446" bestFit="1" customWidth="1"/>
    <col min="13610" max="13610" width="11.7109375" style="446" customWidth="1"/>
    <col min="13611" max="13611" width="0" style="446" hidden="1" customWidth="1"/>
    <col min="13612" max="13612" width="3.7109375" style="446" customWidth="1"/>
    <col min="13613" max="13613" width="11.140625" style="446" bestFit="1" customWidth="1"/>
    <col min="13614" max="13841" width="10.5703125" style="446"/>
    <col min="13842" max="13849" width="0" style="446" hidden="1" customWidth="1"/>
    <col min="13850" max="13852" width="3.7109375" style="446" customWidth="1"/>
    <col min="13853" max="13853" width="12.7109375" style="446" customWidth="1"/>
    <col min="13854" max="13854" width="47.42578125" style="446" customWidth="1"/>
    <col min="13855" max="13863" width="0" style="446" hidden="1" customWidth="1"/>
    <col min="13864" max="13864" width="11.7109375" style="446" customWidth="1"/>
    <col min="13865" max="13865" width="6.42578125" style="446" bestFit="1" customWidth="1"/>
    <col min="13866" max="13866" width="11.7109375" style="446" customWidth="1"/>
    <col min="13867" max="13867" width="0" style="446" hidden="1" customWidth="1"/>
    <col min="13868" max="13868" width="3.7109375" style="446" customWidth="1"/>
    <col min="13869" max="13869" width="11.140625" style="446" bestFit="1" customWidth="1"/>
    <col min="13870" max="14097" width="10.5703125" style="446"/>
    <col min="14098" max="14105" width="0" style="446" hidden="1" customWidth="1"/>
    <col min="14106" max="14108" width="3.7109375" style="446" customWidth="1"/>
    <col min="14109" max="14109" width="12.7109375" style="446" customWidth="1"/>
    <col min="14110" max="14110" width="47.42578125" style="446" customWidth="1"/>
    <col min="14111" max="14119" width="0" style="446" hidden="1" customWidth="1"/>
    <col min="14120" max="14120" width="11.7109375" style="446" customWidth="1"/>
    <col min="14121" max="14121" width="6.42578125" style="446" bestFit="1" customWidth="1"/>
    <col min="14122" max="14122" width="11.7109375" style="446" customWidth="1"/>
    <col min="14123" max="14123" width="0" style="446" hidden="1" customWidth="1"/>
    <col min="14124" max="14124" width="3.7109375" style="446" customWidth="1"/>
    <col min="14125" max="14125" width="11.140625" style="446" bestFit="1" customWidth="1"/>
    <col min="14126" max="14353" width="10.5703125" style="446"/>
    <col min="14354" max="14361" width="0" style="446" hidden="1" customWidth="1"/>
    <col min="14362" max="14364" width="3.7109375" style="446" customWidth="1"/>
    <col min="14365" max="14365" width="12.7109375" style="446" customWidth="1"/>
    <col min="14366" max="14366" width="47.42578125" style="446" customWidth="1"/>
    <col min="14367" max="14375" width="0" style="446" hidden="1" customWidth="1"/>
    <col min="14376" max="14376" width="11.7109375" style="446" customWidth="1"/>
    <col min="14377" max="14377" width="6.42578125" style="446" bestFit="1" customWidth="1"/>
    <col min="14378" max="14378" width="11.7109375" style="446" customWidth="1"/>
    <col min="14379" max="14379" width="0" style="446" hidden="1" customWidth="1"/>
    <col min="14380" max="14380" width="3.7109375" style="446" customWidth="1"/>
    <col min="14381" max="14381" width="11.140625" style="446" bestFit="1" customWidth="1"/>
    <col min="14382" max="14609" width="10.5703125" style="446"/>
    <col min="14610" max="14617" width="0" style="446" hidden="1" customWidth="1"/>
    <col min="14618" max="14620" width="3.7109375" style="446" customWidth="1"/>
    <col min="14621" max="14621" width="12.7109375" style="446" customWidth="1"/>
    <col min="14622" max="14622" width="47.42578125" style="446" customWidth="1"/>
    <col min="14623" max="14631" width="0" style="446" hidden="1" customWidth="1"/>
    <col min="14632" max="14632" width="11.7109375" style="446" customWidth="1"/>
    <col min="14633" max="14633" width="6.42578125" style="446" bestFit="1" customWidth="1"/>
    <col min="14634" max="14634" width="11.7109375" style="446" customWidth="1"/>
    <col min="14635" max="14635" width="0" style="446" hidden="1" customWidth="1"/>
    <col min="14636" max="14636" width="3.7109375" style="446" customWidth="1"/>
    <col min="14637" max="14637" width="11.140625" style="446" bestFit="1" customWidth="1"/>
    <col min="14638" max="14865" width="10.5703125" style="446"/>
    <col min="14866" max="14873" width="0" style="446" hidden="1" customWidth="1"/>
    <col min="14874" max="14876" width="3.7109375" style="446" customWidth="1"/>
    <col min="14877" max="14877" width="12.7109375" style="446" customWidth="1"/>
    <col min="14878" max="14878" width="47.42578125" style="446" customWidth="1"/>
    <col min="14879" max="14887" width="0" style="446" hidden="1" customWidth="1"/>
    <col min="14888" max="14888" width="11.7109375" style="446" customWidth="1"/>
    <col min="14889" max="14889" width="6.42578125" style="446" bestFit="1" customWidth="1"/>
    <col min="14890" max="14890" width="11.7109375" style="446" customWidth="1"/>
    <col min="14891" max="14891" width="0" style="446" hidden="1" customWidth="1"/>
    <col min="14892" max="14892" width="3.7109375" style="446" customWidth="1"/>
    <col min="14893" max="14893" width="11.140625" style="446" bestFit="1" customWidth="1"/>
    <col min="14894" max="15121" width="10.5703125" style="446"/>
    <col min="15122" max="15129" width="0" style="446" hidden="1" customWidth="1"/>
    <col min="15130" max="15132" width="3.7109375" style="446" customWidth="1"/>
    <col min="15133" max="15133" width="12.7109375" style="446" customWidth="1"/>
    <col min="15134" max="15134" width="47.42578125" style="446" customWidth="1"/>
    <col min="15135" max="15143" width="0" style="446" hidden="1" customWidth="1"/>
    <col min="15144" max="15144" width="11.7109375" style="446" customWidth="1"/>
    <col min="15145" max="15145" width="6.42578125" style="446" bestFit="1" customWidth="1"/>
    <col min="15146" max="15146" width="11.7109375" style="446" customWidth="1"/>
    <col min="15147" max="15147" width="0" style="446" hidden="1" customWidth="1"/>
    <col min="15148" max="15148" width="3.7109375" style="446" customWidth="1"/>
    <col min="15149" max="15149" width="11.140625" style="446" bestFit="1" customWidth="1"/>
    <col min="15150" max="15377" width="10.5703125" style="446"/>
    <col min="15378" max="15385" width="0" style="446" hidden="1" customWidth="1"/>
    <col min="15386" max="15388" width="3.7109375" style="446" customWidth="1"/>
    <col min="15389" max="15389" width="12.7109375" style="446" customWidth="1"/>
    <col min="15390" max="15390" width="47.42578125" style="446" customWidth="1"/>
    <col min="15391" max="15399" width="0" style="446" hidden="1" customWidth="1"/>
    <col min="15400" max="15400" width="11.7109375" style="446" customWidth="1"/>
    <col min="15401" max="15401" width="6.42578125" style="446" bestFit="1" customWidth="1"/>
    <col min="15402" max="15402" width="11.7109375" style="446" customWidth="1"/>
    <col min="15403" max="15403" width="0" style="446" hidden="1" customWidth="1"/>
    <col min="15404" max="15404" width="3.7109375" style="446" customWidth="1"/>
    <col min="15405" max="15405" width="11.140625" style="446" bestFit="1" customWidth="1"/>
    <col min="15406" max="15633" width="10.5703125" style="446"/>
    <col min="15634" max="15641" width="0" style="446" hidden="1" customWidth="1"/>
    <col min="15642" max="15644" width="3.7109375" style="446" customWidth="1"/>
    <col min="15645" max="15645" width="12.7109375" style="446" customWidth="1"/>
    <col min="15646" max="15646" width="47.42578125" style="446" customWidth="1"/>
    <col min="15647" max="15655" width="0" style="446" hidden="1" customWidth="1"/>
    <col min="15656" max="15656" width="11.7109375" style="446" customWidth="1"/>
    <col min="15657" max="15657" width="6.42578125" style="446" bestFit="1" customWidth="1"/>
    <col min="15658" max="15658" width="11.7109375" style="446" customWidth="1"/>
    <col min="15659" max="15659" width="0" style="446" hidden="1" customWidth="1"/>
    <col min="15660" max="15660" width="3.7109375" style="446" customWidth="1"/>
    <col min="15661" max="15661" width="11.140625" style="446" bestFit="1" customWidth="1"/>
    <col min="15662" max="15889" width="10.5703125" style="446"/>
    <col min="15890" max="15897" width="0" style="446" hidden="1" customWidth="1"/>
    <col min="15898" max="15900" width="3.7109375" style="446" customWidth="1"/>
    <col min="15901" max="15901" width="12.7109375" style="446" customWidth="1"/>
    <col min="15902" max="15902" width="47.42578125" style="446" customWidth="1"/>
    <col min="15903" max="15911" width="0" style="446" hidden="1" customWidth="1"/>
    <col min="15912" max="15912" width="11.7109375" style="446" customWidth="1"/>
    <col min="15913" max="15913" width="6.42578125" style="446" bestFit="1" customWidth="1"/>
    <col min="15914" max="15914" width="11.7109375" style="446" customWidth="1"/>
    <col min="15915" max="15915" width="0" style="446" hidden="1" customWidth="1"/>
    <col min="15916" max="15916" width="3.7109375" style="446" customWidth="1"/>
    <col min="15917" max="15917" width="11.140625" style="446" bestFit="1" customWidth="1"/>
    <col min="15918" max="16145" width="10.5703125" style="446"/>
    <col min="16146" max="16153" width="0" style="446" hidden="1" customWidth="1"/>
    <col min="16154" max="16156" width="3.7109375" style="446" customWidth="1"/>
    <col min="16157" max="16157" width="12.7109375" style="446" customWidth="1"/>
    <col min="16158" max="16158" width="47.42578125" style="446" customWidth="1"/>
    <col min="16159" max="16167" width="0" style="446" hidden="1" customWidth="1"/>
    <col min="16168" max="16168" width="11.7109375" style="446" customWidth="1"/>
    <col min="16169" max="16169" width="6.42578125" style="446" bestFit="1" customWidth="1"/>
    <col min="16170" max="16170" width="11.7109375" style="446" customWidth="1"/>
    <col min="16171" max="16171" width="0" style="446" hidden="1" customWidth="1"/>
    <col min="16172" max="16172" width="3.7109375" style="446" customWidth="1"/>
    <col min="16173" max="16173" width="11.140625" style="446" bestFit="1" customWidth="1"/>
    <col min="16174" max="16384" width="10.5703125" style="446"/>
  </cols>
  <sheetData>
    <row r="1" spans="1:57" hidden="1"/>
    <row r="2" spans="1:57" hidden="1"/>
    <row r="3" spans="1:57" hidden="1"/>
    <row r="4" spans="1:57" ht="3" customHeight="1">
      <c r="J4" s="451"/>
      <c r="K4" s="451"/>
      <c r="L4" s="447"/>
      <c r="M4" s="447"/>
      <c r="N4" s="447"/>
      <c r="O4" s="454"/>
      <c r="P4" s="454"/>
      <c r="Q4" s="454"/>
      <c r="R4" s="454"/>
      <c r="S4" s="454"/>
      <c r="T4" s="454"/>
      <c r="U4" s="454"/>
      <c r="V4" s="454"/>
      <c r="W4" s="454"/>
      <c r="X4" s="454"/>
      <c r="Y4" s="454"/>
      <c r="Z4" s="447"/>
      <c r="AA4" s="945"/>
      <c r="AB4" s="945"/>
      <c r="AC4" s="945"/>
      <c r="AD4" s="945"/>
      <c r="AE4" s="945"/>
      <c r="AF4" s="945"/>
      <c r="AG4" s="945"/>
      <c r="AH4" s="945"/>
      <c r="AI4" s="945"/>
      <c r="AJ4" s="945"/>
      <c r="AK4" s="945"/>
      <c r="AL4" s="1069"/>
      <c r="AM4" s="945"/>
      <c r="AN4" s="945"/>
      <c r="AO4" s="945"/>
      <c r="AP4" s="945"/>
      <c r="AQ4" s="945"/>
      <c r="AR4" s="945"/>
      <c r="AS4" s="945"/>
      <c r="AT4" s="945"/>
      <c r="AU4" s="945"/>
      <c r="AV4" s="945"/>
      <c r="AW4" s="945"/>
      <c r="AX4" s="1069"/>
    </row>
    <row r="5" spans="1:57" ht="26.1" customHeight="1">
      <c r="J5" s="451"/>
      <c r="K5" s="451"/>
      <c r="L5" s="1299" t="s">
        <v>735</v>
      </c>
      <c r="M5" s="1299"/>
      <c r="N5" s="1299"/>
      <c r="O5" s="1299"/>
      <c r="P5" s="1299"/>
      <c r="Q5" s="1299"/>
      <c r="R5" s="1299"/>
      <c r="S5" s="1299"/>
      <c r="T5" s="1299"/>
      <c r="U5" s="547"/>
      <c r="V5" s="492"/>
      <c r="W5" s="492"/>
      <c r="X5" s="553"/>
      <c r="Y5" s="553"/>
      <c r="Z5" s="466"/>
      <c r="AA5" s="547"/>
      <c r="AB5" s="547"/>
      <c r="AC5" s="547"/>
      <c r="AD5" s="547"/>
      <c r="AE5" s="547"/>
      <c r="AF5" s="547"/>
      <c r="AG5" s="547"/>
      <c r="AJ5" s="1095"/>
      <c r="AK5" s="1095"/>
      <c r="AL5" s="547"/>
      <c r="AM5" s="547"/>
      <c r="AN5" s="547"/>
      <c r="AO5" s="547"/>
      <c r="AP5" s="547"/>
      <c r="AQ5" s="547"/>
      <c r="AR5" s="547"/>
      <c r="AS5" s="547"/>
      <c r="AV5" s="1095"/>
      <c r="AW5" s="1095"/>
      <c r="AX5" s="547"/>
    </row>
    <row r="6" spans="1:57" ht="3" customHeight="1">
      <c r="J6" s="451"/>
      <c r="K6" s="451"/>
      <c r="L6" s="447"/>
      <c r="M6" s="447"/>
      <c r="N6" s="447"/>
      <c r="O6" s="450"/>
      <c r="P6" s="450"/>
      <c r="Q6" s="450"/>
      <c r="R6" s="450"/>
      <c r="S6" s="450"/>
      <c r="T6" s="450"/>
      <c r="U6" s="447"/>
      <c r="V6" s="447"/>
      <c r="AA6" s="1073"/>
      <c r="AB6" s="1073"/>
      <c r="AC6" s="1073"/>
      <c r="AD6" s="1073"/>
      <c r="AE6" s="1073"/>
      <c r="AF6" s="1073"/>
      <c r="AG6" s="1069"/>
      <c r="AH6" s="1069"/>
      <c r="AM6" s="1073"/>
      <c r="AN6" s="1073"/>
      <c r="AO6" s="1073"/>
      <c r="AP6" s="1073"/>
      <c r="AQ6" s="1073"/>
      <c r="AR6" s="1073"/>
      <c r="AS6" s="1069"/>
      <c r="AT6" s="1069"/>
    </row>
    <row r="7" spans="1:57" s="745" customFormat="1" ht="11.25" hidden="1">
      <c r="A7" s="1117"/>
      <c r="B7" s="1117"/>
      <c r="C7" s="1117"/>
      <c r="D7" s="1117"/>
      <c r="E7" s="1117"/>
      <c r="F7" s="1117"/>
      <c r="G7" s="1117"/>
      <c r="H7" s="1117"/>
      <c r="L7" s="1168"/>
      <c r="M7" s="1040"/>
      <c r="O7" s="1305"/>
      <c r="P7" s="1305"/>
      <c r="Q7" s="1305"/>
      <c r="R7" s="1305"/>
      <c r="S7" s="1305"/>
      <c r="T7" s="1305"/>
      <c r="U7" s="779"/>
      <c r="V7" s="779"/>
      <c r="X7" s="1117"/>
      <c r="Y7" s="1117"/>
      <c r="Z7" s="1117"/>
      <c r="AA7"/>
      <c r="AB7"/>
      <c r="AC7"/>
      <c r="AD7"/>
      <c r="AE7"/>
      <c r="AF7"/>
      <c r="AG7"/>
      <c r="AH7"/>
      <c r="AI7"/>
      <c r="AJ7"/>
      <c r="AK7"/>
      <c r="AL7"/>
      <c r="AM7"/>
      <c r="AN7"/>
      <c r="AO7"/>
      <c r="AP7"/>
      <c r="AQ7"/>
      <c r="AR7"/>
      <c r="AS7"/>
      <c r="AT7"/>
      <c r="AU7"/>
      <c r="AV7"/>
      <c r="AW7"/>
      <c r="AX7"/>
      <c r="AY7" s="1117"/>
      <c r="AZ7" s="1117"/>
    </row>
    <row r="8" spans="1:57" s="461"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30.04.2019</v>
      </c>
      <c r="P8" s="1306"/>
      <c r="Q8" s="1306"/>
      <c r="R8" s="1306"/>
      <c r="S8" s="1306"/>
      <c r="T8" s="1306"/>
      <c r="U8" s="634"/>
      <c r="V8" s="456"/>
      <c r="AA8"/>
      <c r="AB8"/>
      <c r="AC8"/>
      <c r="AD8"/>
      <c r="AE8"/>
      <c r="AF8"/>
      <c r="AG8"/>
      <c r="AH8"/>
      <c r="AI8"/>
      <c r="AJ8"/>
      <c r="AK8"/>
      <c r="AL8"/>
      <c r="AM8"/>
      <c r="AN8"/>
      <c r="AO8"/>
      <c r="AP8"/>
      <c r="AQ8"/>
      <c r="AR8"/>
      <c r="AS8"/>
      <c r="AT8"/>
      <c r="AU8"/>
      <c r="AV8"/>
      <c r="AW8"/>
      <c r="AX8"/>
      <c r="BA8" s="474"/>
      <c r="BB8" s="474"/>
      <c r="BC8" s="474"/>
      <c r="BD8" s="474"/>
      <c r="BE8" s="474"/>
    </row>
    <row r="9" spans="1:57" s="461" customFormat="1" ht="22.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175</v>
      </c>
      <c r="P9" s="1306"/>
      <c r="Q9" s="1306"/>
      <c r="R9" s="1306"/>
      <c r="S9" s="1306"/>
      <c r="T9" s="1306"/>
      <c r="U9" s="634"/>
      <c r="V9" s="456"/>
      <c r="AA9"/>
      <c r="AB9"/>
      <c r="AC9"/>
      <c r="AD9"/>
      <c r="AE9"/>
      <c r="AF9"/>
      <c r="AG9"/>
      <c r="AH9"/>
      <c r="AI9"/>
      <c r="AJ9"/>
      <c r="AK9"/>
      <c r="AL9"/>
      <c r="AM9"/>
      <c r="AN9"/>
      <c r="AO9"/>
      <c r="AP9"/>
      <c r="AQ9"/>
      <c r="AR9"/>
      <c r="AS9"/>
      <c r="AT9"/>
      <c r="AU9"/>
      <c r="AV9"/>
      <c r="AW9"/>
      <c r="AX9"/>
      <c r="BA9" s="474"/>
      <c r="BB9" s="474"/>
      <c r="BC9" s="474"/>
      <c r="BD9" s="474"/>
      <c r="BE9" s="474"/>
    </row>
    <row r="10" spans="1:57" s="745" customFormat="1" ht="11.25" hidden="1">
      <c r="A10" s="1117"/>
      <c r="B10" s="1117"/>
      <c r="C10" s="1117"/>
      <c r="D10" s="1117"/>
      <c r="E10" s="1117"/>
      <c r="F10" s="1117"/>
      <c r="G10" s="1117"/>
      <c r="H10" s="1117"/>
      <c r="L10" s="1168"/>
      <c r="M10" s="1040"/>
      <c r="O10" s="1305"/>
      <c r="P10" s="1305"/>
      <c r="Q10" s="1305"/>
      <c r="R10" s="1305"/>
      <c r="S10" s="1305"/>
      <c r="T10" s="1305"/>
      <c r="U10" s="779"/>
      <c r="V10" s="779"/>
      <c r="X10" s="1117"/>
      <c r="Y10" s="1117"/>
      <c r="Z10" s="1117"/>
      <c r="AA10"/>
      <c r="AB10"/>
      <c r="AC10"/>
      <c r="AD10"/>
      <c r="AE10"/>
      <c r="AF10"/>
      <c r="AG10"/>
      <c r="AH10"/>
      <c r="AI10"/>
      <c r="AJ10"/>
      <c r="AK10"/>
      <c r="AL10"/>
      <c r="AM10"/>
      <c r="AN10"/>
      <c r="AO10"/>
      <c r="AP10"/>
      <c r="AQ10"/>
      <c r="AR10"/>
      <c r="AS10"/>
      <c r="AT10"/>
      <c r="AU10"/>
      <c r="AV10"/>
      <c r="AW10"/>
      <c r="AX10"/>
      <c r="AY10" s="1117"/>
      <c r="AZ10" s="1117"/>
    </row>
    <row r="11" spans="1:57" s="461" customFormat="1" ht="11.25" hidden="1">
      <c r="A11" s="474"/>
      <c r="B11" s="474"/>
      <c r="C11" s="474"/>
      <c r="D11" s="474"/>
      <c r="E11" s="474"/>
      <c r="F11" s="474"/>
      <c r="G11" s="474"/>
      <c r="H11" s="474"/>
      <c r="L11" s="521"/>
      <c r="M11" s="521"/>
      <c r="N11" s="535"/>
      <c r="O11" s="550"/>
      <c r="P11" s="550"/>
      <c r="Q11" s="550"/>
      <c r="R11" s="550"/>
      <c r="S11" s="550"/>
      <c r="T11" s="550"/>
      <c r="U11" s="456"/>
      <c r="V11" s="456"/>
      <c r="Z11" s="472" t="s">
        <v>370</v>
      </c>
      <c r="AA11" s="1094"/>
      <c r="AB11" s="1094"/>
      <c r="AC11" s="1094"/>
      <c r="AD11" s="1094"/>
      <c r="AE11" s="1094"/>
      <c r="AF11" s="1094"/>
      <c r="AG11" s="456"/>
      <c r="AH11" s="456"/>
      <c r="AI11" s="1092"/>
      <c r="AJ11" s="1092"/>
      <c r="AK11" s="1092"/>
      <c r="AL11" s="958" t="s">
        <v>370</v>
      </c>
      <c r="AM11" s="1094"/>
      <c r="AN11" s="1094"/>
      <c r="AO11" s="1094"/>
      <c r="AP11" s="1094"/>
      <c r="AQ11" s="1094"/>
      <c r="AR11" s="1094"/>
      <c r="AS11" s="456"/>
      <c r="AT11" s="456"/>
      <c r="AU11" s="1092"/>
      <c r="AV11" s="1092"/>
      <c r="AW11" s="1092"/>
      <c r="AX11" s="958" t="s">
        <v>370</v>
      </c>
      <c r="BA11" s="474"/>
      <c r="BB11" s="474"/>
      <c r="BC11" s="474"/>
      <c r="BD11" s="474"/>
      <c r="BE11" s="474"/>
    </row>
    <row r="12" spans="1:57">
      <c r="J12" s="451"/>
      <c r="K12" s="451"/>
      <c r="L12" s="447"/>
      <c r="M12" s="447"/>
      <c r="N12" s="447"/>
      <c r="O12" s="1326"/>
      <c r="P12" s="1326"/>
      <c r="Q12" s="1326"/>
      <c r="R12" s="1326"/>
      <c r="S12" s="1326"/>
      <c r="T12" s="1326"/>
      <c r="U12" s="1326"/>
      <c r="V12" s="1326"/>
      <c r="W12" s="1326"/>
      <c r="X12" s="1326"/>
      <c r="Y12" s="1326"/>
      <c r="Z12" s="1326"/>
      <c r="AA12" s="1326" t="s">
        <v>2261</v>
      </c>
      <c r="AB12" s="1326"/>
      <c r="AC12" s="1326"/>
      <c r="AD12" s="1326"/>
      <c r="AE12" s="1326"/>
      <c r="AF12" s="1326"/>
      <c r="AG12" s="1326"/>
      <c r="AH12" s="1326"/>
      <c r="AI12" s="1326"/>
      <c r="AJ12" s="1326"/>
      <c r="AK12" s="1326"/>
      <c r="AL12" s="1326"/>
      <c r="AM12" s="1326" t="s">
        <v>2261</v>
      </c>
      <c r="AN12" s="1326"/>
      <c r="AO12" s="1326"/>
      <c r="AP12" s="1326"/>
      <c r="AQ12" s="1326"/>
      <c r="AR12" s="1326"/>
      <c r="AS12" s="1326"/>
      <c r="AT12" s="1326"/>
      <c r="AU12" s="1326"/>
      <c r="AV12" s="1326"/>
      <c r="AW12" s="1326"/>
      <c r="AX12" s="1326"/>
    </row>
    <row r="13" spans="1:57" ht="14.25" customHeight="1">
      <c r="J13" s="451"/>
      <c r="K13" s="451"/>
      <c r="L13" s="1313" t="s">
        <v>444</v>
      </c>
      <c r="M13" s="1313"/>
      <c r="N13" s="1313"/>
      <c r="O13" s="1313"/>
      <c r="P13" s="1313"/>
      <c r="Q13" s="1313"/>
      <c r="R13" s="1313"/>
      <c r="S13" s="1313"/>
      <c r="T13" s="1313"/>
      <c r="U13" s="1313"/>
      <c r="V13" s="1313"/>
      <c r="W13" s="1313"/>
      <c r="X13" s="1313"/>
      <c r="Y13" s="1313"/>
      <c r="Z13" s="1313"/>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236" t="s">
        <v>445</v>
      </c>
    </row>
    <row r="14" spans="1:57" ht="14.25" customHeight="1">
      <c r="J14" s="451"/>
      <c r="K14" s="451"/>
      <c r="L14" s="1313" t="s">
        <v>90</v>
      </c>
      <c r="M14" s="1313" t="s">
        <v>602</v>
      </c>
      <c r="N14" s="546"/>
      <c r="O14" s="1236" t="s">
        <v>604</v>
      </c>
      <c r="P14" s="1236"/>
      <c r="Q14" s="1236"/>
      <c r="R14" s="1236"/>
      <c r="S14" s="1236"/>
      <c r="T14" s="1236"/>
      <c r="U14" s="1236"/>
      <c r="V14" s="1236"/>
      <c r="W14" s="1236"/>
      <c r="X14" s="1236"/>
      <c r="Y14" s="1236"/>
      <c r="Z14" s="1313" t="s">
        <v>338</v>
      </c>
      <c r="AA14" s="1236" t="s">
        <v>604</v>
      </c>
      <c r="AB14" s="1236"/>
      <c r="AC14" s="1236"/>
      <c r="AD14" s="1236"/>
      <c r="AE14" s="1236"/>
      <c r="AF14" s="1236"/>
      <c r="AG14" s="1236"/>
      <c r="AH14" s="1236"/>
      <c r="AI14" s="1236"/>
      <c r="AJ14" s="1236"/>
      <c r="AK14" s="1236"/>
      <c r="AL14" s="1313" t="s">
        <v>338</v>
      </c>
      <c r="AM14" s="1236" t="s">
        <v>604</v>
      </c>
      <c r="AN14" s="1236"/>
      <c r="AO14" s="1236"/>
      <c r="AP14" s="1236"/>
      <c r="AQ14" s="1236"/>
      <c r="AR14" s="1236"/>
      <c r="AS14" s="1236"/>
      <c r="AT14" s="1236"/>
      <c r="AU14" s="1236"/>
      <c r="AV14" s="1236"/>
      <c r="AW14" s="1236"/>
      <c r="AX14" s="1313" t="s">
        <v>338</v>
      </c>
      <c r="AY14" s="1325" t="s">
        <v>273</v>
      </c>
      <c r="AZ14" s="1236"/>
    </row>
    <row r="15" spans="1:57" s="492" customFormat="1" ht="14.25" customHeight="1">
      <c r="A15" s="553"/>
      <c r="B15" s="553"/>
      <c r="C15" s="553"/>
      <c r="D15" s="553"/>
      <c r="E15" s="553"/>
      <c r="F15" s="553"/>
      <c r="G15" s="559"/>
      <c r="H15" s="559"/>
      <c r="I15" s="500"/>
      <c r="J15" s="498"/>
      <c r="K15" s="498"/>
      <c r="L15" s="1313"/>
      <c r="M15" s="1313"/>
      <c r="N15" s="546"/>
      <c r="O15" s="1335" t="s">
        <v>617</v>
      </c>
      <c r="P15" s="1335" t="s">
        <v>589</v>
      </c>
      <c r="Q15" s="1335" t="s">
        <v>590</v>
      </c>
      <c r="R15" s="1335" t="s">
        <v>269</v>
      </c>
      <c r="S15" s="1335"/>
      <c r="T15" s="1335" t="s">
        <v>269</v>
      </c>
      <c r="U15" s="1335"/>
      <c r="V15" s="620"/>
      <c r="W15" s="1334" t="s">
        <v>615</v>
      </c>
      <c r="X15" s="1334"/>
      <c r="Y15" s="1334"/>
      <c r="Z15" s="1313"/>
      <c r="AA15" s="1335" t="s">
        <v>617</v>
      </c>
      <c r="AB15" s="1335" t="s">
        <v>589</v>
      </c>
      <c r="AC15" s="1335" t="s">
        <v>590</v>
      </c>
      <c r="AD15" s="1335" t="s">
        <v>269</v>
      </c>
      <c r="AE15" s="1335"/>
      <c r="AF15" s="1335" t="s">
        <v>269</v>
      </c>
      <c r="AG15" s="1335"/>
      <c r="AH15" s="1185"/>
      <c r="AI15" s="1334" t="s">
        <v>615</v>
      </c>
      <c r="AJ15" s="1334"/>
      <c r="AK15" s="1334"/>
      <c r="AL15" s="1313"/>
      <c r="AM15" s="1335" t="s">
        <v>617</v>
      </c>
      <c r="AN15" s="1335" t="s">
        <v>589</v>
      </c>
      <c r="AO15" s="1335" t="s">
        <v>590</v>
      </c>
      <c r="AP15" s="1335" t="s">
        <v>269</v>
      </c>
      <c r="AQ15" s="1335"/>
      <c r="AR15" s="1335" t="s">
        <v>269</v>
      </c>
      <c r="AS15" s="1335"/>
      <c r="AT15" s="1185"/>
      <c r="AU15" s="1334" t="s">
        <v>615</v>
      </c>
      <c r="AV15" s="1334"/>
      <c r="AW15" s="1334"/>
      <c r="AX15" s="1313"/>
      <c r="AY15" s="1325"/>
      <c r="AZ15" s="1236"/>
      <c r="BA15" s="553"/>
      <c r="BB15" s="553"/>
      <c r="BC15" s="553"/>
      <c r="BD15" s="553"/>
      <c r="BE15" s="553"/>
    </row>
    <row r="16" spans="1:57" ht="56.25" customHeight="1">
      <c r="J16" s="451"/>
      <c r="K16" s="451"/>
      <c r="L16" s="1313"/>
      <c r="M16" s="1313"/>
      <c r="N16" s="546"/>
      <c r="O16" s="1335"/>
      <c r="P16" s="1335"/>
      <c r="Q16" s="1335"/>
      <c r="R16" s="504" t="s">
        <v>591</v>
      </c>
      <c r="S16" s="504" t="s">
        <v>592</v>
      </c>
      <c r="T16" s="504" t="s">
        <v>593</v>
      </c>
      <c r="U16" s="504" t="s">
        <v>594</v>
      </c>
      <c r="V16" s="504"/>
      <c r="W16" s="505" t="s">
        <v>272</v>
      </c>
      <c r="X16" s="1333" t="s">
        <v>271</v>
      </c>
      <c r="Y16" s="1333"/>
      <c r="Z16" s="1313"/>
      <c r="AA16" s="1335"/>
      <c r="AB16" s="1335"/>
      <c r="AC16" s="1335"/>
      <c r="AD16" s="718" t="s">
        <v>591</v>
      </c>
      <c r="AE16" s="718" t="s">
        <v>592</v>
      </c>
      <c r="AF16" s="718" t="s">
        <v>593</v>
      </c>
      <c r="AG16" s="718" t="s">
        <v>594</v>
      </c>
      <c r="AH16" s="718"/>
      <c r="AI16" s="1186" t="s">
        <v>272</v>
      </c>
      <c r="AJ16" s="1333" t="s">
        <v>271</v>
      </c>
      <c r="AK16" s="1333"/>
      <c r="AL16" s="1313"/>
      <c r="AM16" s="1335"/>
      <c r="AN16" s="1335"/>
      <c r="AO16" s="1335"/>
      <c r="AP16" s="718" t="s">
        <v>591</v>
      </c>
      <c r="AQ16" s="718" t="s">
        <v>592</v>
      </c>
      <c r="AR16" s="718" t="s">
        <v>593</v>
      </c>
      <c r="AS16" s="718" t="s">
        <v>594</v>
      </c>
      <c r="AT16" s="718"/>
      <c r="AU16" s="1186" t="s">
        <v>272</v>
      </c>
      <c r="AV16" s="1333" t="s">
        <v>271</v>
      </c>
      <c r="AW16" s="1333"/>
      <c r="AX16" s="1313"/>
      <c r="AY16" s="1325"/>
      <c r="AZ16" s="1236"/>
    </row>
    <row r="17" spans="1:57">
      <c r="J17" s="451"/>
      <c r="K17" s="459">
        <v>1</v>
      </c>
      <c r="L17" s="448" t="s">
        <v>91</v>
      </c>
      <c r="M17" s="448" t="s">
        <v>47</v>
      </c>
      <c r="N17" s="465" t="s">
        <v>47</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4">
        <f ca="1">OFFSET(V17,0,-1)</f>
        <v>9</v>
      </c>
      <c r="W17" s="457">
        <f t="shared" ca="1" si="0"/>
        <v>10</v>
      </c>
      <c r="X17" s="1301">
        <f ca="1">OFFSET(X17,0,-1)+1</f>
        <v>11</v>
      </c>
      <c r="Y17" s="1301"/>
      <c r="Z17" s="457">
        <f ca="1">OFFSET(Z17,0,-2)+1</f>
        <v>12</v>
      </c>
      <c r="AA17" s="1188">
        <f ca="1">OFFSET(AA17,0,-1)+1</f>
        <v>13</v>
      </c>
      <c r="AB17" s="1188">
        <f t="shared" ref="AB17:AI17" ca="1" si="1">OFFSET(AB17,0,-1)+1</f>
        <v>14</v>
      </c>
      <c r="AC17" s="1188">
        <f t="shared" ca="1" si="1"/>
        <v>15</v>
      </c>
      <c r="AD17" s="1188">
        <f t="shared" ca="1" si="1"/>
        <v>16</v>
      </c>
      <c r="AE17" s="1188">
        <f t="shared" ca="1" si="1"/>
        <v>17</v>
      </c>
      <c r="AF17" s="1188">
        <f t="shared" ca="1" si="1"/>
        <v>18</v>
      </c>
      <c r="AG17" s="1188">
        <f t="shared" ca="1" si="1"/>
        <v>19</v>
      </c>
      <c r="AH17" s="619">
        <f ca="1">OFFSET(AH17,0,-1)</f>
        <v>19</v>
      </c>
      <c r="AI17" s="1188">
        <f t="shared" ca="1" si="1"/>
        <v>20</v>
      </c>
      <c r="AJ17" s="1301">
        <f ca="1">OFFSET(AJ17,0,-1)+1</f>
        <v>21</v>
      </c>
      <c r="AK17" s="1301"/>
      <c r="AL17" s="1188">
        <f ca="1">OFFSET(AL17,0,-2)+1</f>
        <v>22</v>
      </c>
      <c r="AM17" s="1188">
        <f ca="1">OFFSET(AM17,0,-1)+1</f>
        <v>23</v>
      </c>
      <c r="AN17" s="1188">
        <f t="shared" ref="AN17:AU17" ca="1" si="2">OFFSET(AN17,0,-1)+1</f>
        <v>24</v>
      </c>
      <c r="AO17" s="1188">
        <f t="shared" ca="1" si="2"/>
        <v>25</v>
      </c>
      <c r="AP17" s="1188">
        <f t="shared" ca="1" si="2"/>
        <v>26</v>
      </c>
      <c r="AQ17" s="1188">
        <f t="shared" ca="1" si="2"/>
        <v>27</v>
      </c>
      <c r="AR17" s="1188">
        <f t="shared" ca="1" si="2"/>
        <v>28</v>
      </c>
      <c r="AS17" s="1188">
        <f t="shared" ca="1" si="2"/>
        <v>29</v>
      </c>
      <c r="AT17" s="619">
        <f ca="1">OFFSET(AT17,0,-1)</f>
        <v>29</v>
      </c>
      <c r="AU17" s="1188">
        <f t="shared" ca="1" si="2"/>
        <v>30</v>
      </c>
      <c r="AV17" s="1301">
        <f ca="1">OFFSET(AV17,0,-1)+1</f>
        <v>31</v>
      </c>
      <c r="AW17" s="1301"/>
      <c r="AX17" s="1188">
        <f ca="1">OFFSET(AX17,0,-2)+1</f>
        <v>32</v>
      </c>
      <c r="AZ17" s="457">
        <f ca="1">OFFSET(AZ17,0,-2)+1</f>
        <v>33</v>
      </c>
    </row>
    <row r="18" spans="1:57" ht="22.5">
      <c r="A18" s="1284">
        <v>1</v>
      </c>
      <c r="B18" s="997"/>
      <c r="C18" s="997"/>
      <c r="D18" s="997"/>
      <c r="E18" s="998"/>
      <c r="F18" s="999"/>
      <c r="G18" s="997"/>
      <c r="H18" s="997"/>
      <c r="I18" s="986"/>
      <c r="J18" s="990"/>
      <c r="K18" s="990"/>
      <c r="L18" s="561">
        <f>mergeValue(A18)</f>
        <v>1</v>
      </c>
      <c r="M18" s="609" t="s">
        <v>19</v>
      </c>
      <c r="N18" s="548"/>
      <c r="O18" s="1327" t="str">
        <f>IF('Перечень тарифов'!J21="","","" &amp; 'Перечень тарифов'!J21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P18" s="1327"/>
      <c r="Q18" s="1327"/>
      <c r="R18" s="1327"/>
      <c r="S18" s="1327"/>
      <c r="T18" s="1327"/>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598" t="s">
        <v>718</v>
      </c>
    </row>
    <row r="19" spans="1:57" hidden="1">
      <c r="A19" s="1284"/>
      <c r="B19" s="1284">
        <v>1</v>
      </c>
      <c r="C19" s="997"/>
      <c r="D19" s="997"/>
      <c r="E19" s="999"/>
      <c r="F19" s="999"/>
      <c r="G19" s="997"/>
      <c r="H19" s="997"/>
      <c r="I19" s="992"/>
      <c r="J19" s="988"/>
      <c r="K19" s="987"/>
      <c r="L19" s="561" t="str">
        <f>mergeValue(A19) &amp;"."&amp; mergeValue(B19)</f>
        <v>1.1</v>
      </c>
      <c r="M19" s="515"/>
      <c r="N19" s="548"/>
      <c r="O19" s="1327"/>
      <c r="P19" s="1327"/>
      <c r="Q19" s="1327"/>
      <c r="R19" s="1327"/>
      <c r="S19" s="1327"/>
      <c r="T19" s="1327"/>
      <c r="U19" s="1327"/>
      <c r="V19" s="1327"/>
      <c r="W19" s="1327"/>
      <c r="X19" s="1327"/>
      <c r="Y19" s="1327"/>
      <c r="Z19" s="1327"/>
      <c r="AA19" s="1327"/>
      <c r="AB19" s="1327"/>
      <c r="AC19" s="1327"/>
      <c r="AD19" s="1327"/>
      <c r="AE19" s="1327"/>
      <c r="AF19" s="1327"/>
      <c r="AG19" s="1327"/>
      <c r="AH19" s="1327"/>
      <c r="AI19" s="1327"/>
      <c r="AJ19" s="1327"/>
      <c r="AK19" s="1327"/>
      <c r="AL19" s="1327"/>
      <c r="AM19" s="1327"/>
      <c r="AN19" s="1327"/>
      <c r="AO19" s="1327"/>
      <c r="AP19" s="1327"/>
      <c r="AQ19" s="1327"/>
      <c r="AR19" s="1327"/>
      <c r="AS19" s="1327"/>
      <c r="AT19" s="1327"/>
      <c r="AU19" s="1327"/>
      <c r="AV19" s="1327"/>
      <c r="AW19" s="1327"/>
      <c r="AX19" s="1327"/>
      <c r="AY19" s="1327"/>
      <c r="AZ19" s="598"/>
    </row>
    <row r="20" spans="1:57" hidden="1">
      <c r="A20" s="1284"/>
      <c r="B20" s="1284"/>
      <c r="C20" s="1284">
        <v>1</v>
      </c>
      <c r="D20" s="997"/>
      <c r="E20" s="999"/>
      <c r="F20" s="999"/>
      <c r="G20" s="997"/>
      <c r="H20" s="997"/>
      <c r="I20" s="992"/>
      <c r="J20" s="988"/>
      <c r="K20" s="987"/>
      <c r="L20" s="561" t="str">
        <f>mergeValue(A20) &amp;"."&amp; mergeValue(B20)&amp;"."&amp; mergeValue(C20)</f>
        <v>1.1.1</v>
      </c>
      <c r="M20" s="516"/>
      <c r="N20" s="548"/>
      <c r="O20" s="1327"/>
      <c r="P20" s="1327"/>
      <c r="Q20" s="1327"/>
      <c r="R20" s="1327"/>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c r="AT20" s="1327"/>
      <c r="AU20" s="1327"/>
      <c r="AV20" s="1327"/>
      <c r="AW20" s="1327"/>
      <c r="AX20" s="1327"/>
      <c r="AY20" s="1327"/>
      <c r="AZ20" s="598"/>
    </row>
    <row r="21" spans="1:57" hidden="1">
      <c r="A21" s="1284"/>
      <c r="B21" s="1284"/>
      <c r="C21" s="1284"/>
      <c r="D21" s="1284">
        <v>1</v>
      </c>
      <c r="E21" s="999"/>
      <c r="F21" s="999"/>
      <c r="G21" s="997"/>
      <c r="H21" s="997"/>
      <c r="I21" s="992"/>
      <c r="J21" s="988"/>
      <c r="K21" s="987"/>
      <c r="L21" s="561" t="str">
        <f>mergeValue(A21) &amp;"."&amp; mergeValue(B21)&amp;"."&amp; mergeValue(C21)&amp;"."&amp; mergeValue(D21)</f>
        <v>1.1.1.1</v>
      </c>
      <c r="M21" s="517"/>
      <c r="N21" s="548"/>
      <c r="O21" s="1327"/>
      <c r="P21" s="1327"/>
      <c r="Q21" s="1327"/>
      <c r="R21" s="1327"/>
      <c r="S21" s="1327"/>
      <c r="T21" s="1327"/>
      <c r="U21" s="1327"/>
      <c r="V21" s="1327"/>
      <c r="W21" s="1327"/>
      <c r="X21" s="1327"/>
      <c r="Y21" s="1327"/>
      <c r="Z21" s="1327"/>
      <c r="AA21" s="1327"/>
      <c r="AB21" s="1327"/>
      <c r="AC21" s="1327"/>
      <c r="AD21" s="1327"/>
      <c r="AE21" s="1327"/>
      <c r="AF21" s="1327"/>
      <c r="AG21" s="1327"/>
      <c r="AH21" s="1327"/>
      <c r="AI21" s="1327"/>
      <c r="AJ21" s="1327"/>
      <c r="AK21" s="1327"/>
      <c r="AL21" s="1327"/>
      <c r="AM21" s="1327"/>
      <c r="AN21" s="1327"/>
      <c r="AO21" s="1327"/>
      <c r="AP21" s="1327"/>
      <c r="AQ21" s="1327"/>
      <c r="AR21" s="1327"/>
      <c r="AS21" s="1327"/>
      <c r="AT21" s="1327"/>
      <c r="AU21" s="1327"/>
      <c r="AV21" s="1327"/>
      <c r="AW21" s="1327"/>
      <c r="AX21" s="1327"/>
      <c r="AY21" s="1327"/>
      <c r="AZ21" s="598"/>
    </row>
    <row r="22" spans="1:57" hidden="1">
      <c r="A22" s="1284"/>
      <c r="B22" s="1284"/>
      <c r="C22" s="1284"/>
      <c r="D22" s="1284"/>
      <c r="E22" s="1284">
        <v>1</v>
      </c>
      <c r="F22" s="999"/>
      <c r="G22" s="997"/>
      <c r="H22" s="997"/>
      <c r="I22" s="991"/>
      <c r="J22" s="988"/>
      <c r="K22" s="987"/>
      <c r="L22" s="561"/>
      <c r="M22" s="523"/>
      <c r="N22" s="549"/>
      <c r="O22" s="599"/>
      <c r="P22" s="599"/>
      <c r="Q22" s="599"/>
      <c r="R22" s="599"/>
      <c r="S22" s="599"/>
      <c r="T22" s="599"/>
      <c r="U22" s="599"/>
      <c r="V22" s="599"/>
      <c r="W22" s="599"/>
      <c r="X22" s="599"/>
      <c r="Y22" s="599"/>
      <c r="Z22" s="599"/>
      <c r="AA22" s="1191"/>
      <c r="AB22" s="1191"/>
      <c r="AC22" s="1191"/>
      <c r="AD22" s="1191"/>
      <c r="AE22" s="1191"/>
      <c r="AF22" s="1191"/>
      <c r="AG22" s="1191"/>
      <c r="AH22" s="1191"/>
      <c r="AI22" s="1191"/>
      <c r="AJ22" s="1191"/>
      <c r="AK22" s="1191"/>
      <c r="AL22" s="1191"/>
      <c r="AM22" s="1191"/>
      <c r="AN22" s="1191"/>
      <c r="AO22" s="1191"/>
      <c r="AP22" s="1191"/>
      <c r="AQ22" s="1191"/>
      <c r="AR22" s="1191"/>
      <c r="AS22" s="1191"/>
      <c r="AT22" s="1191"/>
      <c r="AU22" s="1191"/>
      <c r="AV22" s="1191"/>
      <c r="AW22" s="1191"/>
      <c r="AX22" s="1191"/>
      <c r="AY22" s="477"/>
      <c r="AZ22" s="598"/>
    </row>
    <row r="23" spans="1:57" ht="33.75">
      <c r="A23" s="1284"/>
      <c r="B23" s="1284"/>
      <c r="C23" s="1284"/>
      <c r="D23" s="1284"/>
      <c r="E23" s="1284"/>
      <c r="F23" s="1284">
        <v>1</v>
      </c>
      <c r="G23" s="997"/>
      <c r="H23" s="997"/>
      <c r="I23" s="1336"/>
      <c r="J23" s="988"/>
      <c r="K23" s="987"/>
      <c r="L23" s="561" t="str">
        <f>mergeValue(A23) &amp;"."&amp; mergeValue(B23)&amp;"."&amp; mergeValue(C23)&amp;"."&amp; mergeValue(D23)&amp;"."&amp; mergeValue(F23)</f>
        <v>1.1.1.1.1</v>
      </c>
      <c r="M23" s="524" t="s">
        <v>9</v>
      </c>
      <c r="N23" s="549"/>
      <c r="O23" s="1287" t="s">
        <v>3</v>
      </c>
      <c r="P23" s="1288"/>
      <c r="Q23" s="1288"/>
      <c r="R23" s="1288"/>
      <c r="S23" s="1288"/>
      <c r="T23" s="1288"/>
      <c r="U23" s="1288"/>
      <c r="V23" s="1288"/>
      <c r="W23" s="1288"/>
      <c r="X23" s="1288"/>
      <c r="Y23" s="1288"/>
      <c r="Z23" s="1288"/>
      <c r="AA23" s="1288"/>
      <c r="AB23" s="1288"/>
      <c r="AC23" s="1288"/>
      <c r="AD23" s="1288"/>
      <c r="AE23" s="1288"/>
      <c r="AF23" s="1288"/>
      <c r="AG23" s="1288"/>
      <c r="AH23" s="1288"/>
      <c r="AI23" s="1288"/>
      <c r="AJ23" s="1288"/>
      <c r="AK23" s="1288"/>
      <c r="AL23" s="1288"/>
      <c r="AM23" s="1288"/>
      <c r="AN23" s="1288"/>
      <c r="AO23" s="1288"/>
      <c r="AP23" s="1288"/>
      <c r="AQ23" s="1288"/>
      <c r="AR23" s="1288"/>
      <c r="AS23" s="1288"/>
      <c r="AT23" s="1288"/>
      <c r="AU23" s="1288"/>
      <c r="AV23" s="1288"/>
      <c r="AW23" s="1288"/>
      <c r="AX23" s="1288"/>
      <c r="AY23" s="1289"/>
      <c r="AZ23" s="598" t="s">
        <v>720</v>
      </c>
      <c r="BB23" s="473" t="str">
        <f>strCheckUnique(BC23:BC27)</f>
        <v/>
      </c>
      <c r="BD23" s="473"/>
    </row>
    <row r="24" spans="1:57" ht="56.25">
      <c r="A24" s="1284"/>
      <c r="B24" s="1284"/>
      <c r="C24" s="1284"/>
      <c r="D24" s="1284"/>
      <c r="E24" s="1284"/>
      <c r="F24" s="1284"/>
      <c r="G24" s="1284">
        <v>1</v>
      </c>
      <c r="H24" s="997"/>
      <c r="I24" s="1336"/>
      <c r="J24" s="1337"/>
      <c r="K24" s="993"/>
      <c r="L24" s="561" t="str">
        <f>mergeValue(A24) &amp;"."&amp; mergeValue(B24)&amp;"."&amp; mergeValue(C24)&amp;"."&amp; mergeValue(D24)&amp;"."&amp; mergeValue(F24)&amp;"."&amp; mergeValue(G24)</f>
        <v>1.1.1.1.1.1</v>
      </c>
      <c r="M24" s="1084" t="s">
        <v>613</v>
      </c>
      <c r="N24" s="614"/>
      <c r="O24" s="648">
        <v>30.35</v>
      </c>
      <c r="P24" s="648">
        <v>2222.7600000000002</v>
      </c>
      <c r="Q24" s="531"/>
      <c r="R24" s="463"/>
      <c r="S24" s="1035"/>
      <c r="T24" s="463"/>
      <c r="U24" s="1035"/>
      <c r="V24" s="552" t="str">
        <f>W24 &amp; "-" &amp; Y24</f>
        <v>01.01.2020-31.12.2020</v>
      </c>
      <c r="W24" s="1290" t="s">
        <v>1668</v>
      </c>
      <c r="X24" s="1292" t="s">
        <v>82</v>
      </c>
      <c r="Y24" s="1290" t="s">
        <v>2274</v>
      </c>
      <c r="Z24" s="1292" t="s">
        <v>82</v>
      </c>
      <c r="AA24" s="648">
        <v>32.67</v>
      </c>
      <c r="AB24" s="648">
        <v>1985.6</v>
      </c>
      <c r="AC24" s="725"/>
      <c r="AD24" s="676"/>
      <c r="AE24" s="1035"/>
      <c r="AF24" s="676"/>
      <c r="AG24" s="1035"/>
      <c r="AH24" s="731" t="str">
        <f>AI24 &amp; "-" &amp; AK24</f>
        <v>01.01.2021-31.12.2021</v>
      </c>
      <c r="AI24" s="1290" t="s">
        <v>2275</v>
      </c>
      <c r="AJ24" s="1292" t="s">
        <v>82</v>
      </c>
      <c r="AK24" s="1290" t="s">
        <v>2276</v>
      </c>
      <c r="AL24" s="1292" t="s">
        <v>82</v>
      </c>
      <c r="AM24" s="648">
        <v>33.979999999999997</v>
      </c>
      <c r="AN24" s="648">
        <v>2163.3000000000002</v>
      </c>
      <c r="AO24" s="725"/>
      <c r="AP24" s="676"/>
      <c r="AQ24" s="1035"/>
      <c r="AR24" s="676"/>
      <c r="AS24" s="1035"/>
      <c r="AT24" s="731" t="str">
        <f>AU24 &amp; "-" &amp; AW24</f>
        <v>01.01.2022-31.12.2022</v>
      </c>
      <c r="AU24" s="1290" t="s">
        <v>2277</v>
      </c>
      <c r="AV24" s="1292" t="s">
        <v>82</v>
      </c>
      <c r="AW24" s="1290" t="s">
        <v>1669</v>
      </c>
      <c r="AX24" s="1292" t="s">
        <v>83</v>
      </c>
      <c r="AY24" s="506"/>
      <c r="AZ24" s="598" t="s">
        <v>738</v>
      </c>
      <c r="BA24" s="469" t="str">
        <f>strCheckDate(O24:AY24)</f>
        <v/>
      </c>
      <c r="BB24" s="473"/>
      <c r="BC24" s="473" t="str">
        <f>IF(M24="","",M24 )</f>
        <v>горячая вода в системе централизованного теплоснабжения на горячее водоснабжение</v>
      </c>
      <c r="BD24" s="473"/>
      <c r="BE24" s="473"/>
    </row>
    <row r="25" spans="1:57" ht="14.25" hidden="1" customHeight="1">
      <c r="A25" s="1284"/>
      <c r="B25" s="1284"/>
      <c r="C25" s="1284"/>
      <c r="D25" s="1284"/>
      <c r="E25" s="1284"/>
      <c r="F25" s="1284"/>
      <c r="G25" s="1284"/>
      <c r="H25" s="997"/>
      <c r="I25" s="1336"/>
      <c r="J25" s="1337"/>
      <c r="K25" s="993"/>
      <c r="L25" s="568"/>
      <c r="M25" s="614"/>
      <c r="N25" s="614"/>
      <c r="O25" s="531"/>
      <c r="P25" s="463"/>
      <c r="Q25" s="463"/>
      <c r="R25" s="463"/>
      <c r="S25" s="463"/>
      <c r="T25" s="463"/>
      <c r="U25" s="528"/>
      <c r="V25" s="552"/>
      <c r="W25" s="1291"/>
      <c r="X25" s="1292"/>
      <c r="Y25" s="1291"/>
      <c r="Z25" s="1292"/>
      <c r="AA25" s="725"/>
      <c r="AB25" s="676"/>
      <c r="AC25" s="676"/>
      <c r="AD25" s="676"/>
      <c r="AE25" s="676"/>
      <c r="AF25" s="676"/>
      <c r="AG25" s="1086"/>
      <c r="AH25" s="731"/>
      <c r="AI25" s="1291"/>
      <c r="AJ25" s="1292"/>
      <c r="AK25" s="1291"/>
      <c r="AL25" s="1292"/>
      <c r="AM25" s="725"/>
      <c r="AN25" s="676"/>
      <c r="AO25" s="676"/>
      <c r="AP25" s="676"/>
      <c r="AQ25" s="676"/>
      <c r="AR25" s="676"/>
      <c r="AS25" s="1086"/>
      <c r="AT25" s="731"/>
      <c r="AU25" s="1291"/>
      <c r="AV25" s="1292"/>
      <c r="AW25" s="1291"/>
      <c r="AX25" s="1292"/>
      <c r="AY25" s="506"/>
      <c r="AZ25" s="1303"/>
      <c r="BD25" s="473">
        <f ca="1">OFFSET(BD25,-1,0)</f>
        <v>0</v>
      </c>
    </row>
    <row r="26" spans="1:57" s="445" customFormat="1" ht="15" hidden="1" customHeight="1">
      <c r="A26" s="1284"/>
      <c r="B26" s="1284"/>
      <c r="C26" s="1284"/>
      <c r="D26" s="1284"/>
      <c r="E26" s="1284"/>
      <c r="F26" s="1284"/>
      <c r="G26" s="1284"/>
      <c r="H26" s="997"/>
      <c r="I26" s="1336"/>
      <c r="J26" s="1337"/>
      <c r="K26" s="994"/>
      <c r="L26" s="507"/>
      <c r="M26" s="526"/>
      <c r="N26" s="520"/>
      <c r="O26" s="514"/>
      <c r="P26" s="514"/>
      <c r="Q26" s="514"/>
      <c r="R26" s="514"/>
      <c r="S26" s="514"/>
      <c r="T26" s="514"/>
      <c r="U26" s="514"/>
      <c r="V26" s="514"/>
      <c r="W26" s="532"/>
      <c r="X26" s="533"/>
      <c r="Y26" s="532"/>
      <c r="Z26" s="520"/>
      <c r="AA26" s="719"/>
      <c r="AB26" s="719"/>
      <c r="AC26" s="719"/>
      <c r="AD26" s="719"/>
      <c r="AE26" s="719"/>
      <c r="AF26" s="719"/>
      <c r="AG26" s="719"/>
      <c r="AH26" s="719"/>
      <c r="AI26" s="952"/>
      <c r="AJ26" s="953"/>
      <c r="AK26" s="952"/>
      <c r="AL26" s="948"/>
      <c r="AM26" s="719"/>
      <c r="AN26" s="719"/>
      <c r="AO26" s="719"/>
      <c r="AP26" s="719"/>
      <c r="AQ26" s="719"/>
      <c r="AR26" s="719"/>
      <c r="AS26" s="719"/>
      <c r="AT26" s="719"/>
      <c r="AU26" s="952"/>
      <c r="AV26" s="953"/>
      <c r="AW26" s="952"/>
      <c r="AX26" s="948"/>
      <c r="AY26" s="529"/>
      <c r="AZ26" s="1304"/>
      <c r="BA26" s="470"/>
      <c r="BB26" s="470"/>
      <c r="BC26" s="470"/>
      <c r="BD26" s="470"/>
      <c r="BE26" s="470"/>
    </row>
    <row r="27" spans="1:57" s="445" customFormat="1" ht="15" customHeight="1">
      <c r="A27" s="1284"/>
      <c r="B27" s="1284"/>
      <c r="C27" s="1284"/>
      <c r="D27" s="1284"/>
      <c r="E27" s="1284"/>
      <c r="F27" s="1284"/>
      <c r="G27" s="997"/>
      <c r="H27" s="997"/>
      <c r="I27" s="1336"/>
      <c r="J27" s="995"/>
      <c r="K27" s="994"/>
      <c r="L27" s="507"/>
      <c r="M27" s="525" t="s">
        <v>24</v>
      </c>
      <c r="N27" s="526"/>
      <c r="O27" s="526"/>
      <c r="P27" s="526"/>
      <c r="Q27" s="526"/>
      <c r="R27" s="526"/>
      <c r="S27" s="526"/>
      <c r="T27" s="526"/>
      <c r="U27" s="526"/>
      <c r="V27" s="526"/>
      <c r="W27" s="526"/>
      <c r="X27" s="526"/>
      <c r="Y27" s="526"/>
      <c r="Z27" s="526"/>
      <c r="AA27" s="526"/>
      <c r="AB27" s="526"/>
      <c r="AC27" s="526"/>
      <c r="AD27" s="526"/>
      <c r="AE27" s="526"/>
      <c r="AF27" s="526"/>
      <c r="AG27" s="526"/>
      <c r="AH27" s="526"/>
      <c r="AI27" s="526"/>
      <c r="AJ27" s="526"/>
      <c r="AK27" s="526"/>
      <c r="AL27" s="526"/>
      <c r="AM27" s="526"/>
      <c r="AN27" s="526"/>
      <c r="AO27" s="526"/>
      <c r="AP27" s="526"/>
      <c r="AQ27" s="526"/>
      <c r="AR27" s="526"/>
      <c r="AS27" s="526"/>
      <c r="AT27" s="526"/>
      <c r="AU27" s="526"/>
      <c r="AV27" s="526"/>
      <c r="AW27" s="526"/>
      <c r="AX27" s="526"/>
      <c r="AY27" s="526"/>
      <c r="AZ27" s="529"/>
      <c r="BA27" s="470"/>
      <c r="BB27" s="470"/>
      <c r="BC27" s="470"/>
      <c r="BD27" s="470"/>
      <c r="BE27" s="470"/>
    </row>
    <row r="28" spans="1:57" s="445" customFormat="1" ht="15" customHeight="1">
      <c r="A28" s="1284"/>
      <c r="B28" s="1284"/>
      <c r="C28" s="1284"/>
      <c r="D28" s="1284"/>
      <c r="E28" s="1284"/>
      <c r="F28" s="1000"/>
      <c r="G28" s="997"/>
      <c r="H28" s="997"/>
      <c r="I28" s="991"/>
      <c r="J28" s="989"/>
      <c r="K28" s="994"/>
      <c r="L28" s="507"/>
      <c r="M28" s="520" t="s">
        <v>10</v>
      </c>
      <c r="N28" s="519"/>
      <c r="O28" s="514"/>
      <c r="P28" s="514"/>
      <c r="Q28" s="514"/>
      <c r="R28" s="514"/>
      <c r="S28" s="514"/>
      <c r="T28" s="514"/>
      <c r="U28" s="514"/>
      <c r="V28" s="514"/>
      <c r="W28" s="541"/>
      <c r="X28" s="533"/>
      <c r="Y28" s="532"/>
      <c r="Z28" s="519"/>
      <c r="AA28" s="719"/>
      <c r="AB28" s="719"/>
      <c r="AC28" s="719"/>
      <c r="AD28" s="719"/>
      <c r="AE28" s="719"/>
      <c r="AF28" s="719"/>
      <c r="AG28" s="719"/>
      <c r="AH28" s="719"/>
      <c r="AI28" s="728"/>
      <c r="AJ28" s="953"/>
      <c r="AK28" s="952"/>
      <c r="AL28" s="1083"/>
      <c r="AM28" s="719"/>
      <c r="AN28" s="719"/>
      <c r="AO28" s="719"/>
      <c r="AP28" s="719"/>
      <c r="AQ28" s="719"/>
      <c r="AR28" s="719"/>
      <c r="AS28" s="719"/>
      <c r="AT28" s="719"/>
      <c r="AU28" s="728"/>
      <c r="AV28" s="953"/>
      <c r="AW28" s="952"/>
      <c r="AX28" s="1083"/>
      <c r="AY28" s="533"/>
      <c r="AZ28" s="529"/>
      <c r="BA28" s="470"/>
      <c r="BB28" s="470"/>
      <c r="BC28" s="470"/>
      <c r="BD28" s="470"/>
      <c r="BE28" s="470"/>
    </row>
    <row r="29" spans="1:57" s="445" customFormat="1" hidden="1">
      <c r="A29" s="1284"/>
      <c r="B29" s="1284"/>
      <c r="C29" s="1284"/>
      <c r="D29" s="1284"/>
      <c r="E29" s="1000"/>
      <c r="F29" s="1000"/>
      <c r="G29" s="997"/>
      <c r="H29" s="997"/>
      <c r="I29" s="996"/>
      <c r="J29" s="989"/>
      <c r="K29" s="986"/>
      <c r="L29" s="507"/>
      <c r="M29" s="520"/>
      <c r="N29" s="520"/>
      <c r="O29" s="520"/>
      <c r="P29" s="520"/>
      <c r="Q29" s="520"/>
      <c r="R29" s="520"/>
      <c r="S29" s="520"/>
      <c r="T29" s="520"/>
      <c r="U29" s="520"/>
      <c r="V29" s="520"/>
      <c r="W29" s="520"/>
      <c r="X29" s="520"/>
      <c r="Y29" s="520"/>
      <c r="Z29" s="520"/>
      <c r="AA29" s="948"/>
      <c r="AB29" s="948"/>
      <c r="AC29" s="948"/>
      <c r="AD29" s="948"/>
      <c r="AE29" s="948"/>
      <c r="AF29" s="948"/>
      <c r="AG29" s="948"/>
      <c r="AH29" s="948"/>
      <c r="AI29" s="948"/>
      <c r="AJ29" s="948"/>
      <c r="AK29" s="948"/>
      <c r="AL29" s="948"/>
      <c r="AM29" s="948"/>
      <c r="AN29" s="948"/>
      <c r="AO29" s="948"/>
      <c r="AP29" s="948"/>
      <c r="AQ29" s="948"/>
      <c r="AR29" s="948"/>
      <c r="AS29" s="948"/>
      <c r="AT29" s="948"/>
      <c r="AU29" s="948"/>
      <c r="AV29" s="948"/>
      <c r="AW29" s="948"/>
      <c r="AX29" s="948"/>
      <c r="AY29" s="520"/>
      <c r="AZ29" s="529"/>
      <c r="BA29" s="470"/>
      <c r="BB29" s="470"/>
      <c r="BC29" s="470"/>
      <c r="BD29" s="470"/>
      <c r="BE29" s="470"/>
    </row>
    <row r="30" spans="1:57" ht="3" customHeight="1">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c r="AM30" s="455"/>
      <c r="AN30" s="455"/>
      <c r="AO30" s="455"/>
      <c r="AP30" s="455"/>
      <c r="AQ30" s="455"/>
      <c r="AR30" s="455"/>
      <c r="AS30" s="455"/>
      <c r="AT30" s="455"/>
      <c r="AU30" s="455"/>
      <c r="AV30" s="455"/>
      <c r="AW30" s="455"/>
      <c r="AX30" s="455"/>
    </row>
    <row r="31" spans="1:57" ht="89.25" customHeight="1">
      <c r="L31" s="1">
        <v>1</v>
      </c>
      <c r="M31" s="1277" t="s">
        <v>739</v>
      </c>
      <c r="N31" s="1277"/>
      <c r="O31" s="1277"/>
      <c r="P31" s="1277"/>
      <c r="Q31" s="1277"/>
      <c r="R31" s="1277"/>
      <c r="S31" s="1277"/>
      <c r="T31" s="1277"/>
      <c r="U31" s="1277"/>
      <c r="V31" s="1277"/>
      <c r="W31" s="1277"/>
    </row>
  </sheetData>
  <sheetProtection password="FA9C" sheet="1" objects="1" scenarios="1" formatColumns="0" formatRows="0"/>
  <dataConsolidate/>
  <mergeCells count="71">
    <mergeCell ref="AU24:AU25"/>
    <mergeCell ref="AV24:AV25"/>
    <mergeCell ref="AW24:AW25"/>
    <mergeCell ref="AX24:AX25"/>
    <mergeCell ref="AI24:AI25"/>
    <mergeCell ref="AJ24:AJ25"/>
    <mergeCell ref="AK24:AK25"/>
    <mergeCell ref="AL24:AL25"/>
    <mergeCell ref="AM12:AX12"/>
    <mergeCell ref="AM14:AW14"/>
    <mergeCell ref="AX14:AX16"/>
    <mergeCell ref="AM15:AM16"/>
    <mergeCell ref="AN15:AN16"/>
    <mergeCell ref="AO15:AO16"/>
    <mergeCell ref="AP15:AQ15"/>
    <mergeCell ref="AR15:AS15"/>
    <mergeCell ref="A18:A29"/>
    <mergeCell ref="B19:B29"/>
    <mergeCell ref="C20:C29"/>
    <mergeCell ref="G24:G26"/>
    <mergeCell ref="E22:E28"/>
    <mergeCell ref="F23:F27"/>
    <mergeCell ref="D21:D29"/>
    <mergeCell ref="I23:I27"/>
    <mergeCell ref="J24:J26"/>
    <mergeCell ref="M31:W31"/>
    <mergeCell ref="AZ25:AZ26"/>
    <mergeCell ref="W15:Y15"/>
    <mergeCell ref="T15:U15"/>
    <mergeCell ref="R15:S15"/>
    <mergeCell ref="O15:O16"/>
    <mergeCell ref="P15:P16"/>
    <mergeCell ref="Q15:Q16"/>
    <mergeCell ref="M14:M16"/>
    <mergeCell ref="Z14:Z16"/>
    <mergeCell ref="AY14:AY16"/>
    <mergeCell ref="O14:Y14"/>
    <mergeCell ref="X17:Y17"/>
    <mergeCell ref="Y24:Y25"/>
    <mergeCell ref="Z24:Z25"/>
    <mergeCell ref="O9:T9"/>
    <mergeCell ref="O10:T10"/>
    <mergeCell ref="L5:T5"/>
    <mergeCell ref="O7:T7"/>
    <mergeCell ref="O8:T8"/>
    <mergeCell ref="O12:Z12"/>
    <mergeCell ref="L14:L16"/>
    <mergeCell ref="L13:AY13"/>
    <mergeCell ref="O21:AY21"/>
    <mergeCell ref="O23:AY23"/>
    <mergeCell ref="W24:W25"/>
    <mergeCell ref="X24:X25"/>
    <mergeCell ref="AA12:AL12"/>
    <mergeCell ref="AA14:AK14"/>
    <mergeCell ref="AL14:AL16"/>
    <mergeCell ref="AZ13:AZ16"/>
    <mergeCell ref="X16:Y16"/>
    <mergeCell ref="O18:AY18"/>
    <mergeCell ref="O19:AY19"/>
    <mergeCell ref="O20:AY20"/>
    <mergeCell ref="AJ17:AK17"/>
    <mergeCell ref="AU15:AW15"/>
    <mergeCell ref="AV16:AW16"/>
    <mergeCell ref="AV17:AW17"/>
    <mergeCell ref="AA15:AA16"/>
    <mergeCell ref="AB15:AB16"/>
    <mergeCell ref="AC15:AC16"/>
    <mergeCell ref="AD15:AE15"/>
    <mergeCell ref="AF15:AG15"/>
    <mergeCell ref="AI15:AK15"/>
    <mergeCell ref="AJ16:AK16"/>
  </mergeCells>
  <dataValidations count="11">
    <dataValidation allowBlank="1" sqref="JY29:KO29 TU29:UK29 ADQ29:AEG29 ANM29:AOC29 AXI29:AXY29 BHE29:BHU29 BRA29:BRQ29 CAW29:CBM29 CKS29:CLI29 CUO29:CVE29 DEK29:DFA29 DOG29:DOW29 DYC29:DYS29 EHY29:EIO29 ERU29:ESK29 FBQ29:FCG29 FLM29:FMC29 FVI29:FVY29 GFE29:GFU29 GPA29:GPQ29 GYW29:GZM29 HIS29:HJI29 HSO29:HTE29 ICK29:IDA29 IMG29:IMW29 IWC29:IWS29 JFY29:JGO29 JPU29:JQK29 JZQ29:KAG29 KJM29:KKC29 KTI29:KTY29 LDE29:LDU29 LNA29:LNQ29 LWW29:LXM29 MGS29:MHI29 MQO29:MRE29 NAK29:NBA29 NKG29:NKW29 NUC29:NUS29 ODY29:OEO29 ONU29:OOK29 OXQ29:OYG29 PHM29:PIC29 PRI29:PRY29 QBE29:QBU29 QLA29:QLQ29 QUW29:QVM29 RES29:RFI29 ROO29:RPE29 RYK29:RZA29 SIG29:SIW29 SSC29:SSS29 TBY29:TCO29 TLU29:TMK29 TVQ29:TWG29 UFM29:UGC29 UPI29:UPY29 UZE29:UZU29 VJA29:VJQ29 VSW29:VTM29 WCS29:WDI29 WMO29:WNE29 WWK29:WXA29 WWK983065:WXA983065 JY65561:KO65561 TU65561:UK65561 ADQ65561:AEG65561 ANM65561:AOC65561 AXI65561:AXY65561 BHE65561:BHU65561 BRA65561:BRQ65561 CAW65561:CBM65561 CKS65561:CLI65561 CUO65561:CVE65561 DEK65561:DFA65561 DOG65561:DOW65561 DYC65561:DYS65561 EHY65561:EIO65561 ERU65561:ESK65561 FBQ65561:FCG65561 FLM65561:FMC65561 FVI65561:FVY65561 GFE65561:GFU65561 GPA65561:GPQ65561 GYW65561:GZM65561 HIS65561:HJI65561 HSO65561:HTE65561 ICK65561:IDA65561 IMG65561:IMW65561 IWC65561:IWS65561 JFY65561:JGO65561 JPU65561:JQK65561 JZQ65561:KAG65561 KJM65561:KKC65561 KTI65561:KTY65561 LDE65561:LDU65561 LNA65561:LNQ65561 LWW65561:LXM65561 MGS65561:MHI65561 MQO65561:MRE65561 NAK65561:NBA65561 NKG65561:NKW65561 NUC65561:NUS65561 ODY65561:OEO65561 ONU65561:OOK65561 OXQ65561:OYG65561 PHM65561:PIC65561 PRI65561:PRY65561 QBE65561:QBU65561 QLA65561:QLQ65561 QUW65561:QVM65561 RES65561:RFI65561 ROO65561:RPE65561 RYK65561:RZA65561 SIG65561:SIW65561 SSC65561:SSS65561 TBY65561:TCO65561 TLU65561:TMK65561 TVQ65561:TWG65561 UFM65561:UGC65561 UPI65561:UPY65561 UZE65561:UZU65561 VJA65561:VJQ65561 VSW65561:VTM65561 WCS65561:WDI65561 WMO65561:WNE65561 WWK65561:WXA65561 JY131097:KO131097 TU131097:UK131097 ADQ131097:AEG131097 ANM131097:AOC131097 AXI131097:AXY131097 BHE131097:BHU131097 BRA131097:BRQ131097 CAW131097:CBM131097 CKS131097:CLI131097 CUO131097:CVE131097 DEK131097:DFA131097 DOG131097:DOW131097 DYC131097:DYS131097 EHY131097:EIO131097 ERU131097:ESK131097 FBQ131097:FCG131097 FLM131097:FMC131097 FVI131097:FVY131097 GFE131097:GFU131097 GPA131097:GPQ131097 GYW131097:GZM131097 HIS131097:HJI131097 HSO131097:HTE131097 ICK131097:IDA131097 IMG131097:IMW131097 IWC131097:IWS131097 JFY131097:JGO131097 JPU131097:JQK131097 JZQ131097:KAG131097 KJM131097:KKC131097 KTI131097:KTY131097 LDE131097:LDU131097 LNA131097:LNQ131097 LWW131097:LXM131097 MGS131097:MHI131097 MQO131097:MRE131097 NAK131097:NBA131097 NKG131097:NKW131097 NUC131097:NUS131097 ODY131097:OEO131097 ONU131097:OOK131097 OXQ131097:OYG131097 PHM131097:PIC131097 PRI131097:PRY131097 QBE131097:QBU131097 QLA131097:QLQ131097 QUW131097:QVM131097 RES131097:RFI131097 ROO131097:RPE131097 RYK131097:RZA131097 SIG131097:SIW131097 SSC131097:SSS131097 TBY131097:TCO131097 TLU131097:TMK131097 TVQ131097:TWG131097 UFM131097:UGC131097 UPI131097:UPY131097 UZE131097:UZU131097 VJA131097:VJQ131097 VSW131097:VTM131097 WCS131097:WDI131097 WMO131097:WNE131097 WWK131097:WXA131097 JY196633:KO196633 TU196633:UK196633 ADQ196633:AEG196633 ANM196633:AOC196633 AXI196633:AXY196633 BHE196633:BHU196633 BRA196633:BRQ196633 CAW196633:CBM196633 CKS196633:CLI196633 CUO196633:CVE196633 DEK196633:DFA196633 DOG196633:DOW196633 DYC196633:DYS196633 EHY196633:EIO196633 ERU196633:ESK196633 FBQ196633:FCG196633 FLM196633:FMC196633 FVI196633:FVY196633 GFE196633:GFU196633 GPA196633:GPQ196633 GYW196633:GZM196633 HIS196633:HJI196633 HSO196633:HTE196633 ICK196633:IDA196633 IMG196633:IMW196633 IWC196633:IWS196633 JFY196633:JGO196633 JPU196633:JQK196633 JZQ196633:KAG196633 KJM196633:KKC196633 KTI196633:KTY196633 LDE196633:LDU196633 LNA196633:LNQ196633 LWW196633:LXM196633 MGS196633:MHI196633 MQO196633:MRE196633 NAK196633:NBA196633 NKG196633:NKW196633 NUC196633:NUS196633 ODY196633:OEO196633 ONU196633:OOK196633 OXQ196633:OYG196633 PHM196633:PIC196633 PRI196633:PRY196633 QBE196633:QBU196633 QLA196633:QLQ196633 QUW196633:QVM196633 RES196633:RFI196633 ROO196633:RPE196633 RYK196633:RZA196633 SIG196633:SIW196633 SSC196633:SSS196633 TBY196633:TCO196633 TLU196633:TMK196633 TVQ196633:TWG196633 UFM196633:UGC196633 UPI196633:UPY196633 UZE196633:UZU196633 VJA196633:VJQ196633 VSW196633:VTM196633 WCS196633:WDI196633 WMO196633:WNE196633 WWK196633:WXA196633 JY262169:KO262169 TU262169:UK262169 ADQ262169:AEG262169 ANM262169:AOC262169 AXI262169:AXY262169 BHE262169:BHU262169 BRA262169:BRQ262169 CAW262169:CBM262169 CKS262169:CLI262169 CUO262169:CVE262169 DEK262169:DFA262169 DOG262169:DOW262169 DYC262169:DYS262169 EHY262169:EIO262169 ERU262169:ESK262169 FBQ262169:FCG262169 FLM262169:FMC262169 FVI262169:FVY262169 GFE262169:GFU262169 GPA262169:GPQ262169 GYW262169:GZM262169 HIS262169:HJI262169 HSO262169:HTE262169 ICK262169:IDA262169 IMG262169:IMW262169 IWC262169:IWS262169 JFY262169:JGO262169 JPU262169:JQK262169 JZQ262169:KAG262169 KJM262169:KKC262169 KTI262169:KTY262169 LDE262169:LDU262169 LNA262169:LNQ262169 LWW262169:LXM262169 MGS262169:MHI262169 MQO262169:MRE262169 NAK262169:NBA262169 NKG262169:NKW262169 NUC262169:NUS262169 ODY262169:OEO262169 ONU262169:OOK262169 OXQ262169:OYG262169 PHM262169:PIC262169 PRI262169:PRY262169 QBE262169:QBU262169 QLA262169:QLQ262169 QUW262169:QVM262169 RES262169:RFI262169 ROO262169:RPE262169 RYK262169:RZA262169 SIG262169:SIW262169 SSC262169:SSS262169 TBY262169:TCO262169 TLU262169:TMK262169 TVQ262169:TWG262169 UFM262169:UGC262169 UPI262169:UPY262169 UZE262169:UZU262169 VJA262169:VJQ262169 VSW262169:VTM262169 WCS262169:WDI262169 WMO262169:WNE262169 WWK262169:WXA262169 JY327705:KO327705 TU327705:UK327705 ADQ327705:AEG327705 ANM327705:AOC327705 AXI327705:AXY327705 BHE327705:BHU327705 BRA327705:BRQ327705 CAW327705:CBM327705 CKS327705:CLI327705 CUO327705:CVE327705 DEK327705:DFA327705 DOG327705:DOW327705 DYC327705:DYS327705 EHY327705:EIO327705 ERU327705:ESK327705 FBQ327705:FCG327705 FLM327705:FMC327705 FVI327705:FVY327705 GFE327705:GFU327705 GPA327705:GPQ327705 GYW327705:GZM327705 HIS327705:HJI327705 HSO327705:HTE327705 ICK327705:IDA327705 IMG327705:IMW327705 IWC327705:IWS327705 JFY327705:JGO327705 JPU327705:JQK327705 JZQ327705:KAG327705 KJM327705:KKC327705 KTI327705:KTY327705 LDE327705:LDU327705 LNA327705:LNQ327705 LWW327705:LXM327705 MGS327705:MHI327705 MQO327705:MRE327705 NAK327705:NBA327705 NKG327705:NKW327705 NUC327705:NUS327705 ODY327705:OEO327705 ONU327705:OOK327705 OXQ327705:OYG327705 PHM327705:PIC327705 PRI327705:PRY327705 QBE327705:QBU327705 QLA327705:QLQ327705 QUW327705:QVM327705 RES327705:RFI327705 ROO327705:RPE327705 RYK327705:RZA327705 SIG327705:SIW327705 SSC327705:SSS327705 TBY327705:TCO327705 TLU327705:TMK327705 TVQ327705:TWG327705 UFM327705:UGC327705 UPI327705:UPY327705 UZE327705:UZU327705 VJA327705:VJQ327705 VSW327705:VTM327705 WCS327705:WDI327705 WMO327705:WNE327705 WWK327705:WXA327705 JY393241:KO393241 TU393241:UK393241 ADQ393241:AEG393241 ANM393241:AOC393241 AXI393241:AXY393241 BHE393241:BHU393241 BRA393241:BRQ393241 CAW393241:CBM393241 CKS393241:CLI393241 CUO393241:CVE393241 DEK393241:DFA393241 DOG393241:DOW393241 DYC393241:DYS393241 EHY393241:EIO393241 ERU393241:ESK393241 FBQ393241:FCG393241 FLM393241:FMC393241 FVI393241:FVY393241 GFE393241:GFU393241 GPA393241:GPQ393241 GYW393241:GZM393241 HIS393241:HJI393241 HSO393241:HTE393241 ICK393241:IDA393241 IMG393241:IMW393241 IWC393241:IWS393241 JFY393241:JGO393241 JPU393241:JQK393241 JZQ393241:KAG393241 KJM393241:KKC393241 KTI393241:KTY393241 LDE393241:LDU393241 LNA393241:LNQ393241 LWW393241:LXM393241 MGS393241:MHI393241 MQO393241:MRE393241 NAK393241:NBA393241 NKG393241:NKW393241 NUC393241:NUS393241 ODY393241:OEO393241 ONU393241:OOK393241 OXQ393241:OYG393241 PHM393241:PIC393241 PRI393241:PRY393241 QBE393241:QBU393241 QLA393241:QLQ393241 QUW393241:QVM393241 RES393241:RFI393241 ROO393241:RPE393241 RYK393241:RZA393241 SIG393241:SIW393241 SSC393241:SSS393241 TBY393241:TCO393241 TLU393241:TMK393241 TVQ393241:TWG393241 UFM393241:UGC393241 UPI393241:UPY393241 UZE393241:UZU393241 VJA393241:VJQ393241 VSW393241:VTM393241 WCS393241:WDI393241 WMO393241:WNE393241 WWK393241:WXA393241 JY458777:KO458777 TU458777:UK458777 ADQ458777:AEG458777 ANM458777:AOC458777 AXI458777:AXY458777 BHE458777:BHU458777 BRA458777:BRQ458777 CAW458777:CBM458777 CKS458777:CLI458777 CUO458777:CVE458777 DEK458777:DFA458777 DOG458777:DOW458777 DYC458777:DYS458777 EHY458777:EIO458777 ERU458777:ESK458777 FBQ458777:FCG458777 FLM458777:FMC458777 FVI458777:FVY458777 GFE458777:GFU458777 GPA458777:GPQ458777 GYW458777:GZM458777 HIS458777:HJI458777 HSO458777:HTE458777 ICK458777:IDA458777 IMG458777:IMW458777 IWC458777:IWS458777 JFY458777:JGO458777 JPU458777:JQK458777 JZQ458777:KAG458777 KJM458777:KKC458777 KTI458777:KTY458777 LDE458777:LDU458777 LNA458777:LNQ458777 LWW458777:LXM458777 MGS458777:MHI458777 MQO458777:MRE458777 NAK458777:NBA458777 NKG458777:NKW458777 NUC458777:NUS458777 ODY458777:OEO458777 ONU458777:OOK458777 OXQ458777:OYG458777 PHM458777:PIC458777 PRI458777:PRY458777 QBE458777:QBU458777 QLA458777:QLQ458777 QUW458777:QVM458777 RES458777:RFI458777 ROO458777:RPE458777 RYK458777:RZA458777 SIG458777:SIW458777 SSC458777:SSS458777 TBY458777:TCO458777 TLU458777:TMK458777 TVQ458777:TWG458777 UFM458777:UGC458777 UPI458777:UPY458777 UZE458777:UZU458777 VJA458777:VJQ458777 VSW458777:VTM458777 WCS458777:WDI458777 WMO458777:WNE458777 WWK458777:WXA458777 JY524313:KO524313 TU524313:UK524313 ADQ524313:AEG524313 ANM524313:AOC524313 AXI524313:AXY524313 BHE524313:BHU524313 BRA524313:BRQ524313 CAW524313:CBM524313 CKS524313:CLI524313 CUO524313:CVE524313 DEK524313:DFA524313 DOG524313:DOW524313 DYC524313:DYS524313 EHY524313:EIO524313 ERU524313:ESK524313 FBQ524313:FCG524313 FLM524313:FMC524313 FVI524313:FVY524313 GFE524313:GFU524313 GPA524313:GPQ524313 GYW524313:GZM524313 HIS524313:HJI524313 HSO524313:HTE524313 ICK524313:IDA524313 IMG524313:IMW524313 IWC524313:IWS524313 JFY524313:JGO524313 JPU524313:JQK524313 JZQ524313:KAG524313 KJM524313:KKC524313 KTI524313:KTY524313 LDE524313:LDU524313 LNA524313:LNQ524313 LWW524313:LXM524313 MGS524313:MHI524313 MQO524313:MRE524313 NAK524313:NBA524313 NKG524313:NKW524313 NUC524313:NUS524313 ODY524313:OEO524313 ONU524313:OOK524313 OXQ524313:OYG524313 PHM524313:PIC524313 PRI524313:PRY524313 QBE524313:QBU524313 QLA524313:QLQ524313 QUW524313:QVM524313 RES524313:RFI524313 ROO524313:RPE524313 RYK524313:RZA524313 SIG524313:SIW524313 SSC524313:SSS524313 TBY524313:TCO524313 TLU524313:TMK524313 TVQ524313:TWG524313 UFM524313:UGC524313 UPI524313:UPY524313 UZE524313:UZU524313 VJA524313:VJQ524313 VSW524313:VTM524313 WCS524313:WDI524313 WMO524313:WNE524313 WWK524313:WXA524313 JY589849:KO589849 TU589849:UK589849 ADQ589849:AEG589849 ANM589849:AOC589849 AXI589849:AXY589849 BHE589849:BHU589849 BRA589849:BRQ589849 CAW589849:CBM589849 CKS589849:CLI589849 CUO589849:CVE589849 DEK589849:DFA589849 DOG589849:DOW589849 DYC589849:DYS589849 EHY589849:EIO589849 ERU589849:ESK589849 FBQ589849:FCG589849 FLM589849:FMC589849 FVI589849:FVY589849 GFE589849:GFU589849 GPA589849:GPQ589849 GYW589849:GZM589849 HIS589849:HJI589849 HSO589849:HTE589849 ICK589849:IDA589849 IMG589849:IMW589849 IWC589849:IWS589849 JFY589849:JGO589849 JPU589849:JQK589849 JZQ589849:KAG589849 KJM589849:KKC589849 KTI589849:KTY589849 LDE589849:LDU589849 LNA589849:LNQ589849 LWW589849:LXM589849 MGS589849:MHI589849 MQO589849:MRE589849 NAK589849:NBA589849 NKG589849:NKW589849 NUC589849:NUS589849 ODY589849:OEO589849 ONU589849:OOK589849 OXQ589849:OYG589849 PHM589849:PIC589849 PRI589849:PRY589849 QBE589849:QBU589849 QLA589849:QLQ589849 QUW589849:QVM589849 RES589849:RFI589849 ROO589849:RPE589849 RYK589849:RZA589849 SIG589849:SIW589849 SSC589849:SSS589849 TBY589849:TCO589849 TLU589849:TMK589849 TVQ589849:TWG589849 UFM589849:UGC589849 UPI589849:UPY589849 UZE589849:UZU589849 VJA589849:VJQ589849 VSW589849:VTM589849 WCS589849:WDI589849 WMO589849:WNE589849 WWK589849:WXA589849 JY655385:KO655385 TU655385:UK655385 ADQ655385:AEG655385 ANM655385:AOC655385 AXI655385:AXY655385 BHE655385:BHU655385 BRA655385:BRQ655385 CAW655385:CBM655385 CKS655385:CLI655385 CUO655385:CVE655385 DEK655385:DFA655385 DOG655385:DOW655385 DYC655385:DYS655385 EHY655385:EIO655385 ERU655385:ESK655385 FBQ655385:FCG655385 FLM655385:FMC655385 FVI655385:FVY655385 GFE655385:GFU655385 GPA655385:GPQ655385 GYW655385:GZM655385 HIS655385:HJI655385 HSO655385:HTE655385 ICK655385:IDA655385 IMG655385:IMW655385 IWC655385:IWS655385 JFY655385:JGO655385 JPU655385:JQK655385 JZQ655385:KAG655385 KJM655385:KKC655385 KTI655385:KTY655385 LDE655385:LDU655385 LNA655385:LNQ655385 LWW655385:LXM655385 MGS655385:MHI655385 MQO655385:MRE655385 NAK655385:NBA655385 NKG655385:NKW655385 NUC655385:NUS655385 ODY655385:OEO655385 ONU655385:OOK655385 OXQ655385:OYG655385 PHM655385:PIC655385 PRI655385:PRY655385 QBE655385:QBU655385 QLA655385:QLQ655385 QUW655385:QVM655385 RES655385:RFI655385 ROO655385:RPE655385 RYK655385:RZA655385 SIG655385:SIW655385 SSC655385:SSS655385 TBY655385:TCO655385 TLU655385:TMK655385 TVQ655385:TWG655385 UFM655385:UGC655385 UPI655385:UPY655385 UZE655385:UZU655385 VJA655385:VJQ655385 VSW655385:VTM655385 WCS655385:WDI655385 WMO655385:WNE655385 WWK655385:WXA655385 JY720921:KO720921 TU720921:UK720921 ADQ720921:AEG720921 ANM720921:AOC720921 AXI720921:AXY720921 BHE720921:BHU720921 BRA720921:BRQ720921 CAW720921:CBM720921 CKS720921:CLI720921 CUO720921:CVE720921 DEK720921:DFA720921 DOG720921:DOW720921 DYC720921:DYS720921 EHY720921:EIO720921 ERU720921:ESK720921 FBQ720921:FCG720921 FLM720921:FMC720921 FVI720921:FVY720921 GFE720921:GFU720921 GPA720921:GPQ720921 GYW720921:GZM720921 HIS720921:HJI720921 HSO720921:HTE720921 ICK720921:IDA720921 IMG720921:IMW720921 IWC720921:IWS720921 JFY720921:JGO720921 JPU720921:JQK720921 JZQ720921:KAG720921 KJM720921:KKC720921 KTI720921:KTY720921 LDE720921:LDU720921 LNA720921:LNQ720921 LWW720921:LXM720921 MGS720921:MHI720921 MQO720921:MRE720921 NAK720921:NBA720921 NKG720921:NKW720921 NUC720921:NUS720921 ODY720921:OEO720921 ONU720921:OOK720921 OXQ720921:OYG720921 PHM720921:PIC720921 PRI720921:PRY720921 QBE720921:QBU720921 QLA720921:QLQ720921 QUW720921:QVM720921 RES720921:RFI720921 ROO720921:RPE720921 RYK720921:RZA720921 SIG720921:SIW720921 SSC720921:SSS720921 TBY720921:TCO720921 TLU720921:TMK720921 TVQ720921:TWG720921 UFM720921:UGC720921 UPI720921:UPY720921 UZE720921:UZU720921 VJA720921:VJQ720921 VSW720921:VTM720921 WCS720921:WDI720921 WMO720921:WNE720921 WWK720921:WXA720921 JY786457:KO786457 TU786457:UK786457 ADQ786457:AEG786457 ANM786457:AOC786457 AXI786457:AXY786457 BHE786457:BHU786457 BRA786457:BRQ786457 CAW786457:CBM786457 CKS786457:CLI786457 CUO786457:CVE786457 DEK786457:DFA786457 DOG786457:DOW786457 DYC786457:DYS786457 EHY786457:EIO786457 ERU786457:ESK786457 FBQ786457:FCG786457 FLM786457:FMC786457 FVI786457:FVY786457 GFE786457:GFU786457 GPA786457:GPQ786457 GYW786457:GZM786457 HIS786457:HJI786457 HSO786457:HTE786457 ICK786457:IDA786457 IMG786457:IMW786457 IWC786457:IWS786457 JFY786457:JGO786457 JPU786457:JQK786457 JZQ786457:KAG786457 KJM786457:KKC786457 KTI786457:KTY786457 LDE786457:LDU786457 LNA786457:LNQ786457 LWW786457:LXM786457 MGS786457:MHI786457 MQO786457:MRE786457 NAK786457:NBA786457 NKG786457:NKW786457 NUC786457:NUS786457 ODY786457:OEO786457 ONU786457:OOK786457 OXQ786457:OYG786457 PHM786457:PIC786457 PRI786457:PRY786457 QBE786457:QBU786457 QLA786457:QLQ786457 QUW786457:QVM786457 RES786457:RFI786457 ROO786457:RPE786457 RYK786457:RZA786457 SIG786457:SIW786457 SSC786457:SSS786457 TBY786457:TCO786457 TLU786457:TMK786457 TVQ786457:TWG786457 UFM786457:UGC786457 UPI786457:UPY786457 UZE786457:UZU786457 VJA786457:VJQ786457 VSW786457:VTM786457 WCS786457:WDI786457 WMO786457:WNE786457 WWK786457:WXA786457 JY851993:KO851993 TU851993:UK851993 ADQ851993:AEG851993 ANM851993:AOC851993 AXI851993:AXY851993 BHE851993:BHU851993 BRA851993:BRQ851993 CAW851993:CBM851993 CKS851993:CLI851993 CUO851993:CVE851993 DEK851993:DFA851993 DOG851993:DOW851993 DYC851993:DYS851993 EHY851993:EIO851993 ERU851993:ESK851993 FBQ851993:FCG851993 FLM851993:FMC851993 FVI851993:FVY851993 GFE851993:GFU851993 GPA851993:GPQ851993 GYW851993:GZM851993 HIS851993:HJI851993 HSO851993:HTE851993 ICK851993:IDA851993 IMG851993:IMW851993 IWC851993:IWS851993 JFY851993:JGO851993 JPU851993:JQK851993 JZQ851993:KAG851993 KJM851993:KKC851993 KTI851993:KTY851993 LDE851993:LDU851993 LNA851993:LNQ851993 LWW851993:LXM851993 MGS851993:MHI851993 MQO851993:MRE851993 NAK851993:NBA851993 NKG851993:NKW851993 NUC851993:NUS851993 ODY851993:OEO851993 ONU851993:OOK851993 OXQ851993:OYG851993 PHM851993:PIC851993 PRI851993:PRY851993 QBE851993:QBU851993 QLA851993:QLQ851993 QUW851993:QVM851993 RES851993:RFI851993 ROO851993:RPE851993 RYK851993:RZA851993 SIG851993:SIW851993 SSC851993:SSS851993 TBY851993:TCO851993 TLU851993:TMK851993 TVQ851993:TWG851993 UFM851993:UGC851993 UPI851993:UPY851993 UZE851993:UZU851993 VJA851993:VJQ851993 VSW851993:VTM851993 WCS851993:WDI851993 WMO851993:WNE851993 WWK851993:WXA851993 JY917529:KO917529 TU917529:UK917529 ADQ917529:AEG917529 ANM917529:AOC917529 AXI917529:AXY917529 BHE917529:BHU917529 BRA917529:BRQ917529 CAW917529:CBM917529 CKS917529:CLI917529 CUO917529:CVE917529 DEK917529:DFA917529 DOG917529:DOW917529 DYC917529:DYS917529 EHY917529:EIO917529 ERU917529:ESK917529 FBQ917529:FCG917529 FLM917529:FMC917529 FVI917529:FVY917529 GFE917529:GFU917529 GPA917529:GPQ917529 GYW917529:GZM917529 HIS917529:HJI917529 HSO917529:HTE917529 ICK917529:IDA917529 IMG917529:IMW917529 IWC917529:IWS917529 JFY917529:JGO917529 JPU917529:JQK917529 JZQ917529:KAG917529 KJM917529:KKC917529 KTI917529:KTY917529 LDE917529:LDU917529 LNA917529:LNQ917529 LWW917529:LXM917529 MGS917529:MHI917529 MQO917529:MRE917529 NAK917529:NBA917529 NKG917529:NKW917529 NUC917529:NUS917529 ODY917529:OEO917529 ONU917529:OOK917529 OXQ917529:OYG917529 PHM917529:PIC917529 PRI917529:PRY917529 QBE917529:QBU917529 QLA917529:QLQ917529 QUW917529:QVM917529 RES917529:RFI917529 ROO917529:RPE917529 RYK917529:RZA917529 SIG917529:SIW917529 SSC917529:SSS917529 TBY917529:TCO917529 TLU917529:TMK917529 TVQ917529:TWG917529 UFM917529:UGC917529 UPI917529:UPY917529 UZE917529:UZU917529 VJA917529:VJQ917529 VSW917529:VTM917529 WCS917529:WDI917529 WMO917529:WNE917529 WWK917529:WXA917529 JY983065:KO983065 TU983065:UK983065 ADQ983065:AEG983065 ANM983065:AOC983065 AXI983065:AXY983065 BHE983065:BHU983065 BRA983065:BRQ983065 CAW983065:CBM983065 CKS983065:CLI983065 CUO983065:CVE983065 DEK983065:DFA983065 DOG983065:DOW983065 DYC983065:DYS983065 EHY983065:EIO983065 ERU983065:ESK983065 FBQ983065:FCG983065 FLM983065:FMC983065 FVI983065:FVY983065 GFE983065:GFU983065 GPA983065:GPQ983065 GYW983065:GZM983065 HIS983065:HJI983065 HSO983065:HTE983065 ICK983065:IDA983065 IMG983065:IMW983065 IWC983065:IWS983065 JFY983065:JGO983065 JPU983065:JQK983065 JZQ983065:KAG983065 KJM983065:KKC983065 KTI983065:KTY983065 LDE983065:LDU983065 LNA983065:LNQ983065 LWW983065:LXM983065 MGS983065:MHI983065 MQO983065:MRE983065 NAK983065:NBA983065 NKG983065:NKW983065 NUC983065:NUS983065 ODY983065:OEO983065 ONU983065:OOK983065 OXQ983065:OYG983065 PHM983065:PIC983065 PRI983065:PRY983065 QBE983065:QBU983065 QLA983065:QLQ983065 QUW983065:QVM983065 RES983065:RFI983065 ROO983065:RPE983065 RYK983065:RZA983065 SIG983065:SIW983065 SSC983065:SSS983065 TBY983065:TCO983065 TLU983065:TMK983065 TVQ983065:TWG983065 UFM983065:UGC983065 UPI983065:UPY983065 UZE983065:UZU983065 VJA983065:VJQ983065 VSW983065:VTM983065 WCS983065:WDI983065 WMO983065:WNE983065 L65561:AZ65561 L131097:AZ131097 L196633:AZ196633 L262169:AZ262169 L327705:AZ327705 L393241:AZ393241 L458777:AZ458777 L524313:AZ524313 L589849:AZ589849 L655385:AZ655385 L720921:AZ720921 L786457:AZ786457 L851993:AZ851993 L917529:AZ917529 L983065:AZ983065 L29:AZ29"/>
    <dataValidation allowBlank="1" prompt="Для выбора выполните двойной щелчок левой клавиши мыши по соответствующей ячейке." sqref="JY65562:KO65565 TU65562:UK65565 ADQ65562:AEG65565 ANM65562:AOC65565 AXI65562:AXY65565 BHE65562:BHU65565 BRA65562:BRQ65565 CAW65562:CBM65565 CKS65562:CLI65565 CUO65562:CVE65565 DEK65562:DFA65565 DOG65562:DOW65565 DYC65562:DYS65565 EHY65562:EIO65565 ERU65562:ESK65565 FBQ65562:FCG65565 FLM65562:FMC65565 FVI65562:FVY65565 GFE65562:GFU65565 GPA65562:GPQ65565 GYW65562:GZM65565 HIS65562:HJI65565 HSO65562:HTE65565 ICK65562:IDA65565 IMG65562:IMW65565 IWC65562:IWS65565 JFY65562:JGO65565 JPU65562:JQK65565 JZQ65562:KAG65565 KJM65562:KKC65565 KTI65562:KTY65565 LDE65562:LDU65565 LNA65562:LNQ65565 LWW65562:LXM65565 MGS65562:MHI65565 MQO65562:MRE65565 NAK65562:NBA65565 NKG65562:NKW65565 NUC65562:NUS65565 ODY65562:OEO65565 ONU65562:OOK65565 OXQ65562:OYG65565 PHM65562:PIC65565 PRI65562:PRY65565 QBE65562:QBU65565 QLA65562:QLQ65565 QUW65562:QVM65565 RES65562:RFI65565 ROO65562:RPE65565 RYK65562:RZA65565 SIG65562:SIW65565 SSC65562:SSS65565 TBY65562:TCO65565 TLU65562:TMK65565 TVQ65562:TWG65565 UFM65562:UGC65565 UPI65562:UPY65565 UZE65562:UZU65565 VJA65562:VJQ65565 VSW65562:VTM65565 WCS65562:WDI65565 WMO65562:WNE65565 WWK65562:WXA65565 JY131098:KO131101 TU131098:UK131101 ADQ131098:AEG131101 ANM131098:AOC131101 AXI131098:AXY131101 BHE131098:BHU131101 BRA131098:BRQ131101 CAW131098:CBM131101 CKS131098:CLI131101 CUO131098:CVE131101 DEK131098:DFA131101 DOG131098:DOW131101 DYC131098:DYS131101 EHY131098:EIO131101 ERU131098:ESK131101 FBQ131098:FCG131101 FLM131098:FMC131101 FVI131098:FVY131101 GFE131098:GFU131101 GPA131098:GPQ131101 GYW131098:GZM131101 HIS131098:HJI131101 HSO131098:HTE131101 ICK131098:IDA131101 IMG131098:IMW131101 IWC131098:IWS131101 JFY131098:JGO131101 JPU131098:JQK131101 JZQ131098:KAG131101 KJM131098:KKC131101 KTI131098:KTY131101 LDE131098:LDU131101 LNA131098:LNQ131101 LWW131098:LXM131101 MGS131098:MHI131101 MQO131098:MRE131101 NAK131098:NBA131101 NKG131098:NKW131101 NUC131098:NUS131101 ODY131098:OEO131101 ONU131098:OOK131101 OXQ131098:OYG131101 PHM131098:PIC131101 PRI131098:PRY131101 QBE131098:QBU131101 QLA131098:QLQ131101 QUW131098:QVM131101 RES131098:RFI131101 ROO131098:RPE131101 RYK131098:RZA131101 SIG131098:SIW131101 SSC131098:SSS131101 TBY131098:TCO131101 TLU131098:TMK131101 TVQ131098:TWG131101 UFM131098:UGC131101 UPI131098:UPY131101 UZE131098:UZU131101 VJA131098:VJQ131101 VSW131098:VTM131101 WCS131098:WDI131101 WMO131098:WNE131101 WWK131098:WXA131101 JY196634:KO196637 TU196634:UK196637 ADQ196634:AEG196637 ANM196634:AOC196637 AXI196634:AXY196637 BHE196634:BHU196637 BRA196634:BRQ196637 CAW196634:CBM196637 CKS196634:CLI196637 CUO196634:CVE196637 DEK196634:DFA196637 DOG196634:DOW196637 DYC196634:DYS196637 EHY196634:EIO196637 ERU196634:ESK196637 FBQ196634:FCG196637 FLM196634:FMC196637 FVI196634:FVY196637 GFE196634:GFU196637 GPA196634:GPQ196637 GYW196634:GZM196637 HIS196634:HJI196637 HSO196634:HTE196637 ICK196634:IDA196637 IMG196634:IMW196637 IWC196634:IWS196637 JFY196634:JGO196637 JPU196634:JQK196637 JZQ196634:KAG196637 KJM196634:KKC196637 KTI196634:KTY196637 LDE196634:LDU196637 LNA196634:LNQ196637 LWW196634:LXM196637 MGS196634:MHI196637 MQO196634:MRE196637 NAK196634:NBA196637 NKG196634:NKW196637 NUC196634:NUS196637 ODY196634:OEO196637 ONU196634:OOK196637 OXQ196634:OYG196637 PHM196634:PIC196637 PRI196634:PRY196637 QBE196634:QBU196637 QLA196634:QLQ196637 QUW196634:QVM196637 RES196634:RFI196637 ROO196634:RPE196637 RYK196634:RZA196637 SIG196634:SIW196637 SSC196634:SSS196637 TBY196634:TCO196637 TLU196634:TMK196637 TVQ196634:TWG196637 UFM196634:UGC196637 UPI196634:UPY196637 UZE196634:UZU196637 VJA196634:VJQ196637 VSW196634:VTM196637 WCS196634:WDI196637 WMO196634:WNE196637 WWK196634:WXA196637 JY262170:KO262173 TU262170:UK262173 ADQ262170:AEG262173 ANM262170:AOC262173 AXI262170:AXY262173 BHE262170:BHU262173 BRA262170:BRQ262173 CAW262170:CBM262173 CKS262170:CLI262173 CUO262170:CVE262173 DEK262170:DFA262173 DOG262170:DOW262173 DYC262170:DYS262173 EHY262170:EIO262173 ERU262170:ESK262173 FBQ262170:FCG262173 FLM262170:FMC262173 FVI262170:FVY262173 GFE262170:GFU262173 GPA262170:GPQ262173 GYW262170:GZM262173 HIS262170:HJI262173 HSO262170:HTE262173 ICK262170:IDA262173 IMG262170:IMW262173 IWC262170:IWS262173 JFY262170:JGO262173 JPU262170:JQK262173 JZQ262170:KAG262173 KJM262170:KKC262173 KTI262170:KTY262173 LDE262170:LDU262173 LNA262170:LNQ262173 LWW262170:LXM262173 MGS262170:MHI262173 MQO262170:MRE262173 NAK262170:NBA262173 NKG262170:NKW262173 NUC262170:NUS262173 ODY262170:OEO262173 ONU262170:OOK262173 OXQ262170:OYG262173 PHM262170:PIC262173 PRI262170:PRY262173 QBE262170:QBU262173 QLA262170:QLQ262173 QUW262170:QVM262173 RES262170:RFI262173 ROO262170:RPE262173 RYK262170:RZA262173 SIG262170:SIW262173 SSC262170:SSS262173 TBY262170:TCO262173 TLU262170:TMK262173 TVQ262170:TWG262173 UFM262170:UGC262173 UPI262170:UPY262173 UZE262170:UZU262173 VJA262170:VJQ262173 VSW262170:VTM262173 WCS262170:WDI262173 WMO262170:WNE262173 WWK262170:WXA262173 JY327706:KO327709 TU327706:UK327709 ADQ327706:AEG327709 ANM327706:AOC327709 AXI327706:AXY327709 BHE327706:BHU327709 BRA327706:BRQ327709 CAW327706:CBM327709 CKS327706:CLI327709 CUO327706:CVE327709 DEK327706:DFA327709 DOG327706:DOW327709 DYC327706:DYS327709 EHY327706:EIO327709 ERU327706:ESK327709 FBQ327706:FCG327709 FLM327706:FMC327709 FVI327706:FVY327709 GFE327706:GFU327709 GPA327706:GPQ327709 GYW327706:GZM327709 HIS327706:HJI327709 HSO327706:HTE327709 ICK327706:IDA327709 IMG327706:IMW327709 IWC327706:IWS327709 JFY327706:JGO327709 JPU327706:JQK327709 JZQ327706:KAG327709 KJM327706:KKC327709 KTI327706:KTY327709 LDE327706:LDU327709 LNA327706:LNQ327709 LWW327706:LXM327709 MGS327706:MHI327709 MQO327706:MRE327709 NAK327706:NBA327709 NKG327706:NKW327709 NUC327706:NUS327709 ODY327706:OEO327709 ONU327706:OOK327709 OXQ327706:OYG327709 PHM327706:PIC327709 PRI327706:PRY327709 QBE327706:QBU327709 QLA327706:QLQ327709 QUW327706:QVM327709 RES327706:RFI327709 ROO327706:RPE327709 RYK327706:RZA327709 SIG327706:SIW327709 SSC327706:SSS327709 TBY327706:TCO327709 TLU327706:TMK327709 TVQ327706:TWG327709 UFM327706:UGC327709 UPI327706:UPY327709 UZE327706:UZU327709 VJA327706:VJQ327709 VSW327706:VTM327709 WCS327706:WDI327709 WMO327706:WNE327709 WWK327706:WXA327709 JY393242:KO393245 TU393242:UK393245 ADQ393242:AEG393245 ANM393242:AOC393245 AXI393242:AXY393245 BHE393242:BHU393245 BRA393242:BRQ393245 CAW393242:CBM393245 CKS393242:CLI393245 CUO393242:CVE393245 DEK393242:DFA393245 DOG393242:DOW393245 DYC393242:DYS393245 EHY393242:EIO393245 ERU393242:ESK393245 FBQ393242:FCG393245 FLM393242:FMC393245 FVI393242:FVY393245 GFE393242:GFU393245 GPA393242:GPQ393245 GYW393242:GZM393245 HIS393242:HJI393245 HSO393242:HTE393245 ICK393242:IDA393245 IMG393242:IMW393245 IWC393242:IWS393245 JFY393242:JGO393245 JPU393242:JQK393245 JZQ393242:KAG393245 KJM393242:KKC393245 KTI393242:KTY393245 LDE393242:LDU393245 LNA393242:LNQ393245 LWW393242:LXM393245 MGS393242:MHI393245 MQO393242:MRE393245 NAK393242:NBA393245 NKG393242:NKW393245 NUC393242:NUS393245 ODY393242:OEO393245 ONU393242:OOK393245 OXQ393242:OYG393245 PHM393242:PIC393245 PRI393242:PRY393245 QBE393242:QBU393245 QLA393242:QLQ393245 QUW393242:QVM393245 RES393242:RFI393245 ROO393242:RPE393245 RYK393242:RZA393245 SIG393242:SIW393245 SSC393242:SSS393245 TBY393242:TCO393245 TLU393242:TMK393245 TVQ393242:TWG393245 UFM393242:UGC393245 UPI393242:UPY393245 UZE393242:UZU393245 VJA393242:VJQ393245 VSW393242:VTM393245 WCS393242:WDI393245 WMO393242:WNE393245 WWK393242:WXA393245 JY458778:KO458781 TU458778:UK458781 ADQ458778:AEG458781 ANM458778:AOC458781 AXI458778:AXY458781 BHE458778:BHU458781 BRA458778:BRQ458781 CAW458778:CBM458781 CKS458778:CLI458781 CUO458778:CVE458781 DEK458778:DFA458781 DOG458778:DOW458781 DYC458778:DYS458781 EHY458778:EIO458781 ERU458778:ESK458781 FBQ458778:FCG458781 FLM458778:FMC458781 FVI458778:FVY458781 GFE458778:GFU458781 GPA458778:GPQ458781 GYW458778:GZM458781 HIS458778:HJI458781 HSO458778:HTE458781 ICK458778:IDA458781 IMG458778:IMW458781 IWC458778:IWS458781 JFY458778:JGO458781 JPU458778:JQK458781 JZQ458778:KAG458781 KJM458778:KKC458781 KTI458778:KTY458781 LDE458778:LDU458781 LNA458778:LNQ458781 LWW458778:LXM458781 MGS458778:MHI458781 MQO458778:MRE458781 NAK458778:NBA458781 NKG458778:NKW458781 NUC458778:NUS458781 ODY458778:OEO458781 ONU458778:OOK458781 OXQ458778:OYG458781 PHM458778:PIC458781 PRI458778:PRY458781 QBE458778:QBU458781 QLA458778:QLQ458781 QUW458778:QVM458781 RES458778:RFI458781 ROO458778:RPE458781 RYK458778:RZA458781 SIG458778:SIW458781 SSC458778:SSS458781 TBY458778:TCO458781 TLU458778:TMK458781 TVQ458778:TWG458781 UFM458778:UGC458781 UPI458778:UPY458781 UZE458778:UZU458781 VJA458778:VJQ458781 VSW458778:VTM458781 WCS458778:WDI458781 WMO458778:WNE458781 WWK458778:WXA458781 JY524314:KO524317 TU524314:UK524317 ADQ524314:AEG524317 ANM524314:AOC524317 AXI524314:AXY524317 BHE524314:BHU524317 BRA524314:BRQ524317 CAW524314:CBM524317 CKS524314:CLI524317 CUO524314:CVE524317 DEK524314:DFA524317 DOG524314:DOW524317 DYC524314:DYS524317 EHY524314:EIO524317 ERU524314:ESK524317 FBQ524314:FCG524317 FLM524314:FMC524317 FVI524314:FVY524317 GFE524314:GFU524317 GPA524314:GPQ524317 GYW524314:GZM524317 HIS524314:HJI524317 HSO524314:HTE524317 ICK524314:IDA524317 IMG524314:IMW524317 IWC524314:IWS524317 JFY524314:JGO524317 JPU524314:JQK524317 JZQ524314:KAG524317 KJM524314:KKC524317 KTI524314:KTY524317 LDE524314:LDU524317 LNA524314:LNQ524317 LWW524314:LXM524317 MGS524314:MHI524317 MQO524314:MRE524317 NAK524314:NBA524317 NKG524314:NKW524317 NUC524314:NUS524317 ODY524314:OEO524317 ONU524314:OOK524317 OXQ524314:OYG524317 PHM524314:PIC524317 PRI524314:PRY524317 QBE524314:QBU524317 QLA524314:QLQ524317 QUW524314:QVM524317 RES524314:RFI524317 ROO524314:RPE524317 RYK524314:RZA524317 SIG524314:SIW524317 SSC524314:SSS524317 TBY524314:TCO524317 TLU524314:TMK524317 TVQ524314:TWG524317 UFM524314:UGC524317 UPI524314:UPY524317 UZE524314:UZU524317 VJA524314:VJQ524317 VSW524314:VTM524317 WCS524314:WDI524317 WMO524314:WNE524317 WWK524314:WXA524317 JY589850:KO589853 TU589850:UK589853 ADQ589850:AEG589853 ANM589850:AOC589853 AXI589850:AXY589853 BHE589850:BHU589853 BRA589850:BRQ589853 CAW589850:CBM589853 CKS589850:CLI589853 CUO589850:CVE589853 DEK589850:DFA589853 DOG589850:DOW589853 DYC589850:DYS589853 EHY589850:EIO589853 ERU589850:ESK589853 FBQ589850:FCG589853 FLM589850:FMC589853 FVI589850:FVY589853 GFE589850:GFU589853 GPA589850:GPQ589853 GYW589850:GZM589853 HIS589850:HJI589853 HSO589850:HTE589853 ICK589850:IDA589853 IMG589850:IMW589853 IWC589850:IWS589853 JFY589850:JGO589853 JPU589850:JQK589853 JZQ589850:KAG589853 KJM589850:KKC589853 KTI589850:KTY589853 LDE589850:LDU589853 LNA589850:LNQ589853 LWW589850:LXM589853 MGS589850:MHI589853 MQO589850:MRE589853 NAK589850:NBA589853 NKG589850:NKW589853 NUC589850:NUS589853 ODY589850:OEO589853 ONU589850:OOK589853 OXQ589850:OYG589853 PHM589850:PIC589853 PRI589850:PRY589853 QBE589850:QBU589853 QLA589850:QLQ589853 QUW589850:QVM589853 RES589850:RFI589853 ROO589850:RPE589853 RYK589850:RZA589853 SIG589850:SIW589853 SSC589850:SSS589853 TBY589850:TCO589853 TLU589850:TMK589853 TVQ589850:TWG589853 UFM589850:UGC589853 UPI589850:UPY589853 UZE589850:UZU589853 VJA589850:VJQ589853 VSW589850:VTM589853 WCS589850:WDI589853 WMO589850:WNE589853 WWK589850:WXA589853 JY655386:KO655389 TU655386:UK655389 ADQ655386:AEG655389 ANM655386:AOC655389 AXI655386:AXY655389 BHE655386:BHU655389 BRA655386:BRQ655389 CAW655386:CBM655389 CKS655386:CLI655389 CUO655386:CVE655389 DEK655386:DFA655389 DOG655386:DOW655389 DYC655386:DYS655389 EHY655386:EIO655389 ERU655386:ESK655389 FBQ655386:FCG655389 FLM655386:FMC655389 FVI655386:FVY655389 GFE655386:GFU655389 GPA655386:GPQ655389 GYW655386:GZM655389 HIS655386:HJI655389 HSO655386:HTE655389 ICK655386:IDA655389 IMG655386:IMW655389 IWC655386:IWS655389 JFY655386:JGO655389 JPU655386:JQK655389 JZQ655386:KAG655389 KJM655386:KKC655389 KTI655386:KTY655389 LDE655386:LDU655389 LNA655386:LNQ655389 LWW655386:LXM655389 MGS655386:MHI655389 MQO655386:MRE655389 NAK655386:NBA655389 NKG655386:NKW655389 NUC655386:NUS655389 ODY655386:OEO655389 ONU655386:OOK655389 OXQ655386:OYG655389 PHM655386:PIC655389 PRI655386:PRY655389 QBE655386:QBU655389 QLA655386:QLQ655389 QUW655386:QVM655389 RES655386:RFI655389 ROO655386:RPE655389 RYK655386:RZA655389 SIG655386:SIW655389 SSC655386:SSS655389 TBY655386:TCO655389 TLU655386:TMK655389 TVQ655386:TWG655389 UFM655386:UGC655389 UPI655386:UPY655389 UZE655386:UZU655389 VJA655386:VJQ655389 VSW655386:VTM655389 WCS655386:WDI655389 WMO655386:WNE655389 WWK655386:WXA655389 JY720922:KO720925 TU720922:UK720925 ADQ720922:AEG720925 ANM720922:AOC720925 AXI720922:AXY720925 BHE720922:BHU720925 BRA720922:BRQ720925 CAW720922:CBM720925 CKS720922:CLI720925 CUO720922:CVE720925 DEK720922:DFA720925 DOG720922:DOW720925 DYC720922:DYS720925 EHY720922:EIO720925 ERU720922:ESK720925 FBQ720922:FCG720925 FLM720922:FMC720925 FVI720922:FVY720925 GFE720922:GFU720925 GPA720922:GPQ720925 GYW720922:GZM720925 HIS720922:HJI720925 HSO720922:HTE720925 ICK720922:IDA720925 IMG720922:IMW720925 IWC720922:IWS720925 JFY720922:JGO720925 JPU720922:JQK720925 JZQ720922:KAG720925 KJM720922:KKC720925 KTI720922:KTY720925 LDE720922:LDU720925 LNA720922:LNQ720925 LWW720922:LXM720925 MGS720922:MHI720925 MQO720922:MRE720925 NAK720922:NBA720925 NKG720922:NKW720925 NUC720922:NUS720925 ODY720922:OEO720925 ONU720922:OOK720925 OXQ720922:OYG720925 PHM720922:PIC720925 PRI720922:PRY720925 QBE720922:QBU720925 QLA720922:QLQ720925 QUW720922:QVM720925 RES720922:RFI720925 ROO720922:RPE720925 RYK720922:RZA720925 SIG720922:SIW720925 SSC720922:SSS720925 TBY720922:TCO720925 TLU720922:TMK720925 TVQ720922:TWG720925 UFM720922:UGC720925 UPI720922:UPY720925 UZE720922:UZU720925 VJA720922:VJQ720925 VSW720922:VTM720925 WCS720922:WDI720925 WMO720922:WNE720925 WWK720922:WXA720925 JY786458:KO786461 TU786458:UK786461 ADQ786458:AEG786461 ANM786458:AOC786461 AXI786458:AXY786461 BHE786458:BHU786461 BRA786458:BRQ786461 CAW786458:CBM786461 CKS786458:CLI786461 CUO786458:CVE786461 DEK786458:DFA786461 DOG786458:DOW786461 DYC786458:DYS786461 EHY786458:EIO786461 ERU786458:ESK786461 FBQ786458:FCG786461 FLM786458:FMC786461 FVI786458:FVY786461 GFE786458:GFU786461 GPA786458:GPQ786461 GYW786458:GZM786461 HIS786458:HJI786461 HSO786458:HTE786461 ICK786458:IDA786461 IMG786458:IMW786461 IWC786458:IWS786461 JFY786458:JGO786461 JPU786458:JQK786461 JZQ786458:KAG786461 KJM786458:KKC786461 KTI786458:KTY786461 LDE786458:LDU786461 LNA786458:LNQ786461 LWW786458:LXM786461 MGS786458:MHI786461 MQO786458:MRE786461 NAK786458:NBA786461 NKG786458:NKW786461 NUC786458:NUS786461 ODY786458:OEO786461 ONU786458:OOK786461 OXQ786458:OYG786461 PHM786458:PIC786461 PRI786458:PRY786461 QBE786458:QBU786461 QLA786458:QLQ786461 QUW786458:QVM786461 RES786458:RFI786461 ROO786458:RPE786461 RYK786458:RZA786461 SIG786458:SIW786461 SSC786458:SSS786461 TBY786458:TCO786461 TLU786458:TMK786461 TVQ786458:TWG786461 UFM786458:UGC786461 UPI786458:UPY786461 UZE786458:UZU786461 VJA786458:VJQ786461 VSW786458:VTM786461 WCS786458:WDI786461 WMO786458:WNE786461 WWK786458:WXA786461 JY851994:KO851997 TU851994:UK851997 ADQ851994:AEG851997 ANM851994:AOC851997 AXI851994:AXY851997 BHE851994:BHU851997 BRA851994:BRQ851997 CAW851994:CBM851997 CKS851994:CLI851997 CUO851994:CVE851997 DEK851994:DFA851997 DOG851994:DOW851997 DYC851994:DYS851997 EHY851994:EIO851997 ERU851994:ESK851997 FBQ851994:FCG851997 FLM851994:FMC851997 FVI851994:FVY851997 GFE851994:GFU851997 GPA851994:GPQ851997 GYW851994:GZM851997 HIS851994:HJI851997 HSO851994:HTE851997 ICK851994:IDA851997 IMG851994:IMW851997 IWC851994:IWS851997 JFY851994:JGO851997 JPU851994:JQK851997 JZQ851994:KAG851997 KJM851994:KKC851997 KTI851994:KTY851997 LDE851994:LDU851997 LNA851994:LNQ851997 LWW851994:LXM851997 MGS851994:MHI851997 MQO851994:MRE851997 NAK851994:NBA851997 NKG851994:NKW851997 NUC851994:NUS851997 ODY851994:OEO851997 ONU851994:OOK851997 OXQ851994:OYG851997 PHM851994:PIC851997 PRI851994:PRY851997 QBE851994:QBU851997 QLA851994:QLQ851997 QUW851994:QVM851997 RES851994:RFI851997 ROO851994:RPE851997 RYK851994:RZA851997 SIG851994:SIW851997 SSC851994:SSS851997 TBY851994:TCO851997 TLU851994:TMK851997 TVQ851994:TWG851997 UFM851994:UGC851997 UPI851994:UPY851997 UZE851994:UZU851997 VJA851994:VJQ851997 VSW851994:VTM851997 WCS851994:WDI851997 WMO851994:WNE851997 WWK851994:WXA851997 JY917530:KO917533 TU917530:UK917533 ADQ917530:AEG917533 ANM917530:AOC917533 AXI917530:AXY917533 BHE917530:BHU917533 BRA917530:BRQ917533 CAW917530:CBM917533 CKS917530:CLI917533 CUO917530:CVE917533 DEK917530:DFA917533 DOG917530:DOW917533 DYC917530:DYS917533 EHY917530:EIO917533 ERU917530:ESK917533 FBQ917530:FCG917533 FLM917530:FMC917533 FVI917530:FVY917533 GFE917530:GFU917533 GPA917530:GPQ917533 GYW917530:GZM917533 HIS917530:HJI917533 HSO917530:HTE917533 ICK917530:IDA917533 IMG917530:IMW917533 IWC917530:IWS917533 JFY917530:JGO917533 JPU917530:JQK917533 JZQ917530:KAG917533 KJM917530:KKC917533 KTI917530:KTY917533 LDE917530:LDU917533 LNA917530:LNQ917533 LWW917530:LXM917533 MGS917530:MHI917533 MQO917530:MRE917533 NAK917530:NBA917533 NKG917530:NKW917533 NUC917530:NUS917533 ODY917530:OEO917533 ONU917530:OOK917533 OXQ917530:OYG917533 PHM917530:PIC917533 PRI917530:PRY917533 QBE917530:QBU917533 QLA917530:QLQ917533 QUW917530:QVM917533 RES917530:RFI917533 ROO917530:RPE917533 RYK917530:RZA917533 SIG917530:SIW917533 SSC917530:SSS917533 TBY917530:TCO917533 TLU917530:TMK917533 TVQ917530:TWG917533 UFM917530:UGC917533 UPI917530:UPY917533 UZE917530:UZU917533 VJA917530:VJQ917533 VSW917530:VTM917533 WCS917530:WDI917533 WMO917530:WNE917533 WWK917530:WXA917533 JY983066:KO983069 TU983066:UK983069 ADQ983066:AEG983069 ANM983066:AOC983069 AXI983066:AXY983069 BHE983066:BHU983069 BRA983066:BRQ983069 CAW983066:CBM983069 CKS983066:CLI983069 CUO983066:CVE983069 DEK983066:DFA983069 DOG983066:DOW983069 DYC983066:DYS983069 EHY983066:EIO983069 ERU983066:ESK983069 FBQ983066:FCG983069 FLM983066:FMC983069 FVI983066:FVY983069 GFE983066:GFU983069 GPA983066:GPQ983069 GYW983066:GZM983069 HIS983066:HJI983069 HSO983066:HTE983069 ICK983066:IDA983069 IMG983066:IMW983069 IWC983066:IWS983069 JFY983066:JGO983069 JPU983066:JQK983069 JZQ983066:KAG983069 KJM983066:KKC983069 KTI983066:KTY983069 LDE983066:LDU983069 LNA983066:LNQ983069 LWW983066:LXM983069 MGS983066:MHI983069 MQO983066:MRE983069 NAK983066:NBA983069 NKG983066:NKW983069 NUC983066:NUS983069 ODY983066:OEO983069 ONU983066:OOK983069 OXQ983066:OYG983069 PHM983066:PIC983069 PRI983066:PRY983069 QBE983066:QBU983069 QLA983066:QLQ983069 QUW983066:QVM983069 RES983066:RFI983069 ROO983066:RPE983069 RYK983066:RZA983069 SIG983066:SIW983069 SSC983066:SSS983069 TBY983066:TCO983069 TLU983066:TMK983069 TVQ983066:TWG983069 UFM983066:UGC983069 UPI983066:UPY983069 UZE983066:UZU983069 VJA983066:VJQ983069 VSW983066:VTM983069 WCS983066:WDI983069 WMO983066:WNE983069 WWK983066:WXA983069 WWK983062:WXA983064 JY65558:KO65560 TU65558:UK65560 ADQ65558:AEG65560 ANM65558:AOC65560 AXI65558:AXY65560 BHE65558:BHU65560 BRA65558:BRQ65560 CAW65558:CBM65560 CKS65558:CLI65560 CUO65558:CVE65560 DEK65558:DFA65560 DOG65558:DOW65560 DYC65558:DYS65560 EHY65558:EIO65560 ERU65558:ESK65560 FBQ65558:FCG65560 FLM65558:FMC65560 FVI65558:FVY65560 GFE65558:GFU65560 GPA65558:GPQ65560 GYW65558:GZM65560 HIS65558:HJI65560 HSO65558:HTE65560 ICK65558:IDA65560 IMG65558:IMW65560 IWC65558:IWS65560 JFY65558:JGO65560 JPU65558:JQK65560 JZQ65558:KAG65560 KJM65558:KKC65560 KTI65558:KTY65560 LDE65558:LDU65560 LNA65558:LNQ65560 LWW65558:LXM65560 MGS65558:MHI65560 MQO65558:MRE65560 NAK65558:NBA65560 NKG65558:NKW65560 NUC65558:NUS65560 ODY65558:OEO65560 ONU65558:OOK65560 OXQ65558:OYG65560 PHM65558:PIC65560 PRI65558:PRY65560 QBE65558:QBU65560 QLA65558:QLQ65560 QUW65558:QVM65560 RES65558:RFI65560 ROO65558:RPE65560 RYK65558:RZA65560 SIG65558:SIW65560 SSC65558:SSS65560 TBY65558:TCO65560 TLU65558:TMK65560 TVQ65558:TWG65560 UFM65558:UGC65560 UPI65558:UPY65560 UZE65558:UZU65560 VJA65558:VJQ65560 VSW65558:VTM65560 WCS65558:WDI65560 WMO65558:WNE65560 WWK65558:WXA65560 JY131094:KO131096 TU131094:UK131096 ADQ131094:AEG131096 ANM131094:AOC131096 AXI131094:AXY131096 BHE131094:BHU131096 BRA131094:BRQ131096 CAW131094:CBM131096 CKS131094:CLI131096 CUO131094:CVE131096 DEK131094:DFA131096 DOG131094:DOW131096 DYC131094:DYS131096 EHY131094:EIO131096 ERU131094:ESK131096 FBQ131094:FCG131096 FLM131094:FMC131096 FVI131094:FVY131096 GFE131094:GFU131096 GPA131094:GPQ131096 GYW131094:GZM131096 HIS131094:HJI131096 HSO131094:HTE131096 ICK131094:IDA131096 IMG131094:IMW131096 IWC131094:IWS131096 JFY131094:JGO131096 JPU131094:JQK131096 JZQ131094:KAG131096 KJM131094:KKC131096 KTI131094:KTY131096 LDE131094:LDU131096 LNA131094:LNQ131096 LWW131094:LXM131096 MGS131094:MHI131096 MQO131094:MRE131096 NAK131094:NBA131096 NKG131094:NKW131096 NUC131094:NUS131096 ODY131094:OEO131096 ONU131094:OOK131096 OXQ131094:OYG131096 PHM131094:PIC131096 PRI131094:PRY131096 QBE131094:QBU131096 QLA131094:QLQ131096 QUW131094:QVM131096 RES131094:RFI131096 ROO131094:RPE131096 RYK131094:RZA131096 SIG131094:SIW131096 SSC131094:SSS131096 TBY131094:TCO131096 TLU131094:TMK131096 TVQ131094:TWG131096 UFM131094:UGC131096 UPI131094:UPY131096 UZE131094:UZU131096 VJA131094:VJQ131096 VSW131094:VTM131096 WCS131094:WDI131096 WMO131094:WNE131096 WWK131094:WXA131096 JY196630:KO196632 TU196630:UK196632 ADQ196630:AEG196632 ANM196630:AOC196632 AXI196630:AXY196632 BHE196630:BHU196632 BRA196630:BRQ196632 CAW196630:CBM196632 CKS196630:CLI196632 CUO196630:CVE196632 DEK196630:DFA196632 DOG196630:DOW196632 DYC196630:DYS196632 EHY196630:EIO196632 ERU196630:ESK196632 FBQ196630:FCG196632 FLM196630:FMC196632 FVI196630:FVY196632 GFE196630:GFU196632 GPA196630:GPQ196632 GYW196630:GZM196632 HIS196630:HJI196632 HSO196630:HTE196632 ICK196630:IDA196632 IMG196630:IMW196632 IWC196630:IWS196632 JFY196630:JGO196632 JPU196630:JQK196632 JZQ196630:KAG196632 KJM196630:KKC196632 KTI196630:KTY196632 LDE196630:LDU196632 LNA196630:LNQ196632 LWW196630:LXM196632 MGS196630:MHI196632 MQO196630:MRE196632 NAK196630:NBA196632 NKG196630:NKW196632 NUC196630:NUS196632 ODY196630:OEO196632 ONU196630:OOK196632 OXQ196630:OYG196632 PHM196630:PIC196632 PRI196630:PRY196632 QBE196630:QBU196632 QLA196630:QLQ196632 QUW196630:QVM196632 RES196630:RFI196632 ROO196630:RPE196632 RYK196630:RZA196632 SIG196630:SIW196632 SSC196630:SSS196632 TBY196630:TCO196632 TLU196630:TMK196632 TVQ196630:TWG196632 UFM196630:UGC196632 UPI196630:UPY196632 UZE196630:UZU196632 VJA196630:VJQ196632 VSW196630:VTM196632 WCS196630:WDI196632 WMO196630:WNE196632 WWK196630:WXA196632 JY262166:KO262168 TU262166:UK262168 ADQ262166:AEG262168 ANM262166:AOC262168 AXI262166:AXY262168 BHE262166:BHU262168 BRA262166:BRQ262168 CAW262166:CBM262168 CKS262166:CLI262168 CUO262166:CVE262168 DEK262166:DFA262168 DOG262166:DOW262168 DYC262166:DYS262168 EHY262166:EIO262168 ERU262166:ESK262168 FBQ262166:FCG262168 FLM262166:FMC262168 FVI262166:FVY262168 GFE262166:GFU262168 GPA262166:GPQ262168 GYW262166:GZM262168 HIS262166:HJI262168 HSO262166:HTE262168 ICK262166:IDA262168 IMG262166:IMW262168 IWC262166:IWS262168 JFY262166:JGO262168 JPU262166:JQK262168 JZQ262166:KAG262168 KJM262166:KKC262168 KTI262166:KTY262168 LDE262166:LDU262168 LNA262166:LNQ262168 LWW262166:LXM262168 MGS262166:MHI262168 MQO262166:MRE262168 NAK262166:NBA262168 NKG262166:NKW262168 NUC262166:NUS262168 ODY262166:OEO262168 ONU262166:OOK262168 OXQ262166:OYG262168 PHM262166:PIC262168 PRI262166:PRY262168 QBE262166:QBU262168 QLA262166:QLQ262168 QUW262166:QVM262168 RES262166:RFI262168 ROO262166:RPE262168 RYK262166:RZA262168 SIG262166:SIW262168 SSC262166:SSS262168 TBY262166:TCO262168 TLU262166:TMK262168 TVQ262166:TWG262168 UFM262166:UGC262168 UPI262166:UPY262168 UZE262166:UZU262168 VJA262166:VJQ262168 VSW262166:VTM262168 WCS262166:WDI262168 WMO262166:WNE262168 WWK262166:WXA262168 JY327702:KO327704 TU327702:UK327704 ADQ327702:AEG327704 ANM327702:AOC327704 AXI327702:AXY327704 BHE327702:BHU327704 BRA327702:BRQ327704 CAW327702:CBM327704 CKS327702:CLI327704 CUO327702:CVE327704 DEK327702:DFA327704 DOG327702:DOW327704 DYC327702:DYS327704 EHY327702:EIO327704 ERU327702:ESK327704 FBQ327702:FCG327704 FLM327702:FMC327704 FVI327702:FVY327704 GFE327702:GFU327704 GPA327702:GPQ327704 GYW327702:GZM327704 HIS327702:HJI327704 HSO327702:HTE327704 ICK327702:IDA327704 IMG327702:IMW327704 IWC327702:IWS327704 JFY327702:JGO327704 JPU327702:JQK327704 JZQ327702:KAG327704 KJM327702:KKC327704 KTI327702:KTY327704 LDE327702:LDU327704 LNA327702:LNQ327704 LWW327702:LXM327704 MGS327702:MHI327704 MQO327702:MRE327704 NAK327702:NBA327704 NKG327702:NKW327704 NUC327702:NUS327704 ODY327702:OEO327704 ONU327702:OOK327704 OXQ327702:OYG327704 PHM327702:PIC327704 PRI327702:PRY327704 QBE327702:QBU327704 QLA327702:QLQ327704 QUW327702:QVM327704 RES327702:RFI327704 ROO327702:RPE327704 RYK327702:RZA327704 SIG327702:SIW327704 SSC327702:SSS327704 TBY327702:TCO327704 TLU327702:TMK327704 TVQ327702:TWG327704 UFM327702:UGC327704 UPI327702:UPY327704 UZE327702:UZU327704 VJA327702:VJQ327704 VSW327702:VTM327704 WCS327702:WDI327704 WMO327702:WNE327704 WWK327702:WXA327704 JY393238:KO393240 TU393238:UK393240 ADQ393238:AEG393240 ANM393238:AOC393240 AXI393238:AXY393240 BHE393238:BHU393240 BRA393238:BRQ393240 CAW393238:CBM393240 CKS393238:CLI393240 CUO393238:CVE393240 DEK393238:DFA393240 DOG393238:DOW393240 DYC393238:DYS393240 EHY393238:EIO393240 ERU393238:ESK393240 FBQ393238:FCG393240 FLM393238:FMC393240 FVI393238:FVY393240 GFE393238:GFU393240 GPA393238:GPQ393240 GYW393238:GZM393240 HIS393238:HJI393240 HSO393238:HTE393240 ICK393238:IDA393240 IMG393238:IMW393240 IWC393238:IWS393240 JFY393238:JGO393240 JPU393238:JQK393240 JZQ393238:KAG393240 KJM393238:KKC393240 KTI393238:KTY393240 LDE393238:LDU393240 LNA393238:LNQ393240 LWW393238:LXM393240 MGS393238:MHI393240 MQO393238:MRE393240 NAK393238:NBA393240 NKG393238:NKW393240 NUC393238:NUS393240 ODY393238:OEO393240 ONU393238:OOK393240 OXQ393238:OYG393240 PHM393238:PIC393240 PRI393238:PRY393240 QBE393238:QBU393240 QLA393238:QLQ393240 QUW393238:QVM393240 RES393238:RFI393240 ROO393238:RPE393240 RYK393238:RZA393240 SIG393238:SIW393240 SSC393238:SSS393240 TBY393238:TCO393240 TLU393238:TMK393240 TVQ393238:TWG393240 UFM393238:UGC393240 UPI393238:UPY393240 UZE393238:UZU393240 VJA393238:VJQ393240 VSW393238:VTM393240 WCS393238:WDI393240 WMO393238:WNE393240 WWK393238:WXA393240 JY458774:KO458776 TU458774:UK458776 ADQ458774:AEG458776 ANM458774:AOC458776 AXI458774:AXY458776 BHE458774:BHU458776 BRA458774:BRQ458776 CAW458774:CBM458776 CKS458774:CLI458776 CUO458774:CVE458776 DEK458774:DFA458776 DOG458774:DOW458776 DYC458774:DYS458776 EHY458774:EIO458776 ERU458774:ESK458776 FBQ458774:FCG458776 FLM458774:FMC458776 FVI458774:FVY458776 GFE458774:GFU458776 GPA458774:GPQ458776 GYW458774:GZM458776 HIS458774:HJI458776 HSO458774:HTE458776 ICK458774:IDA458776 IMG458774:IMW458776 IWC458774:IWS458776 JFY458774:JGO458776 JPU458774:JQK458776 JZQ458774:KAG458776 KJM458774:KKC458776 KTI458774:KTY458776 LDE458774:LDU458776 LNA458774:LNQ458776 LWW458774:LXM458776 MGS458774:MHI458776 MQO458774:MRE458776 NAK458774:NBA458776 NKG458774:NKW458776 NUC458774:NUS458776 ODY458774:OEO458776 ONU458774:OOK458776 OXQ458774:OYG458776 PHM458774:PIC458776 PRI458774:PRY458776 QBE458774:QBU458776 QLA458774:QLQ458776 QUW458774:QVM458776 RES458774:RFI458776 ROO458774:RPE458776 RYK458774:RZA458776 SIG458774:SIW458776 SSC458774:SSS458776 TBY458774:TCO458776 TLU458774:TMK458776 TVQ458774:TWG458776 UFM458774:UGC458776 UPI458774:UPY458776 UZE458774:UZU458776 VJA458774:VJQ458776 VSW458774:VTM458776 WCS458774:WDI458776 WMO458774:WNE458776 WWK458774:WXA458776 JY524310:KO524312 TU524310:UK524312 ADQ524310:AEG524312 ANM524310:AOC524312 AXI524310:AXY524312 BHE524310:BHU524312 BRA524310:BRQ524312 CAW524310:CBM524312 CKS524310:CLI524312 CUO524310:CVE524312 DEK524310:DFA524312 DOG524310:DOW524312 DYC524310:DYS524312 EHY524310:EIO524312 ERU524310:ESK524312 FBQ524310:FCG524312 FLM524310:FMC524312 FVI524310:FVY524312 GFE524310:GFU524312 GPA524310:GPQ524312 GYW524310:GZM524312 HIS524310:HJI524312 HSO524310:HTE524312 ICK524310:IDA524312 IMG524310:IMW524312 IWC524310:IWS524312 JFY524310:JGO524312 JPU524310:JQK524312 JZQ524310:KAG524312 KJM524310:KKC524312 KTI524310:KTY524312 LDE524310:LDU524312 LNA524310:LNQ524312 LWW524310:LXM524312 MGS524310:MHI524312 MQO524310:MRE524312 NAK524310:NBA524312 NKG524310:NKW524312 NUC524310:NUS524312 ODY524310:OEO524312 ONU524310:OOK524312 OXQ524310:OYG524312 PHM524310:PIC524312 PRI524310:PRY524312 QBE524310:QBU524312 QLA524310:QLQ524312 QUW524310:QVM524312 RES524310:RFI524312 ROO524310:RPE524312 RYK524310:RZA524312 SIG524310:SIW524312 SSC524310:SSS524312 TBY524310:TCO524312 TLU524310:TMK524312 TVQ524310:TWG524312 UFM524310:UGC524312 UPI524310:UPY524312 UZE524310:UZU524312 VJA524310:VJQ524312 VSW524310:VTM524312 WCS524310:WDI524312 WMO524310:WNE524312 WWK524310:WXA524312 JY589846:KO589848 TU589846:UK589848 ADQ589846:AEG589848 ANM589846:AOC589848 AXI589846:AXY589848 BHE589846:BHU589848 BRA589846:BRQ589848 CAW589846:CBM589848 CKS589846:CLI589848 CUO589846:CVE589848 DEK589846:DFA589848 DOG589846:DOW589848 DYC589846:DYS589848 EHY589846:EIO589848 ERU589846:ESK589848 FBQ589846:FCG589848 FLM589846:FMC589848 FVI589846:FVY589848 GFE589846:GFU589848 GPA589846:GPQ589848 GYW589846:GZM589848 HIS589846:HJI589848 HSO589846:HTE589848 ICK589846:IDA589848 IMG589846:IMW589848 IWC589846:IWS589848 JFY589846:JGO589848 JPU589846:JQK589848 JZQ589846:KAG589848 KJM589846:KKC589848 KTI589846:KTY589848 LDE589846:LDU589848 LNA589846:LNQ589848 LWW589846:LXM589848 MGS589846:MHI589848 MQO589846:MRE589848 NAK589846:NBA589848 NKG589846:NKW589848 NUC589846:NUS589848 ODY589846:OEO589848 ONU589846:OOK589848 OXQ589846:OYG589848 PHM589846:PIC589848 PRI589846:PRY589848 QBE589846:QBU589848 QLA589846:QLQ589848 QUW589846:QVM589848 RES589846:RFI589848 ROO589846:RPE589848 RYK589846:RZA589848 SIG589846:SIW589848 SSC589846:SSS589848 TBY589846:TCO589848 TLU589846:TMK589848 TVQ589846:TWG589848 UFM589846:UGC589848 UPI589846:UPY589848 UZE589846:UZU589848 VJA589846:VJQ589848 VSW589846:VTM589848 WCS589846:WDI589848 WMO589846:WNE589848 WWK589846:WXA589848 JY655382:KO655384 TU655382:UK655384 ADQ655382:AEG655384 ANM655382:AOC655384 AXI655382:AXY655384 BHE655382:BHU655384 BRA655382:BRQ655384 CAW655382:CBM655384 CKS655382:CLI655384 CUO655382:CVE655384 DEK655382:DFA655384 DOG655382:DOW655384 DYC655382:DYS655384 EHY655382:EIO655384 ERU655382:ESK655384 FBQ655382:FCG655384 FLM655382:FMC655384 FVI655382:FVY655384 GFE655382:GFU655384 GPA655382:GPQ655384 GYW655382:GZM655384 HIS655382:HJI655384 HSO655382:HTE655384 ICK655382:IDA655384 IMG655382:IMW655384 IWC655382:IWS655384 JFY655382:JGO655384 JPU655382:JQK655384 JZQ655382:KAG655384 KJM655382:KKC655384 KTI655382:KTY655384 LDE655382:LDU655384 LNA655382:LNQ655384 LWW655382:LXM655384 MGS655382:MHI655384 MQO655382:MRE655384 NAK655382:NBA655384 NKG655382:NKW655384 NUC655382:NUS655384 ODY655382:OEO655384 ONU655382:OOK655384 OXQ655382:OYG655384 PHM655382:PIC655384 PRI655382:PRY655384 QBE655382:QBU655384 QLA655382:QLQ655384 QUW655382:QVM655384 RES655382:RFI655384 ROO655382:RPE655384 RYK655382:RZA655384 SIG655382:SIW655384 SSC655382:SSS655384 TBY655382:TCO655384 TLU655382:TMK655384 TVQ655382:TWG655384 UFM655382:UGC655384 UPI655382:UPY655384 UZE655382:UZU655384 VJA655382:VJQ655384 VSW655382:VTM655384 WCS655382:WDI655384 WMO655382:WNE655384 WWK655382:WXA655384 JY720918:KO720920 TU720918:UK720920 ADQ720918:AEG720920 ANM720918:AOC720920 AXI720918:AXY720920 BHE720918:BHU720920 BRA720918:BRQ720920 CAW720918:CBM720920 CKS720918:CLI720920 CUO720918:CVE720920 DEK720918:DFA720920 DOG720918:DOW720920 DYC720918:DYS720920 EHY720918:EIO720920 ERU720918:ESK720920 FBQ720918:FCG720920 FLM720918:FMC720920 FVI720918:FVY720920 GFE720918:GFU720920 GPA720918:GPQ720920 GYW720918:GZM720920 HIS720918:HJI720920 HSO720918:HTE720920 ICK720918:IDA720920 IMG720918:IMW720920 IWC720918:IWS720920 JFY720918:JGO720920 JPU720918:JQK720920 JZQ720918:KAG720920 KJM720918:KKC720920 KTI720918:KTY720920 LDE720918:LDU720920 LNA720918:LNQ720920 LWW720918:LXM720920 MGS720918:MHI720920 MQO720918:MRE720920 NAK720918:NBA720920 NKG720918:NKW720920 NUC720918:NUS720920 ODY720918:OEO720920 ONU720918:OOK720920 OXQ720918:OYG720920 PHM720918:PIC720920 PRI720918:PRY720920 QBE720918:QBU720920 QLA720918:QLQ720920 QUW720918:QVM720920 RES720918:RFI720920 ROO720918:RPE720920 RYK720918:RZA720920 SIG720918:SIW720920 SSC720918:SSS720920 TBY720918:TCO720920 TLU720918:TMK720920 TVQ720918:TWG720920 UFM720918:UGC720920 UPI720918:UPY720920 UZE720918:UZU720920 VJA720918:VJQ720920 VSW720918:VTM720920 WCS720918:WDI720920 WMO720918:WNE720920 WWK720918:WXA720920 JY786454:KO786456 TU786454:UK786456 ADQ786454:AEG786456 ANM786454:AOC786456 AXI786454:AXY786456 BHE786454:BHU786456 BRA786454:BRQ786456 CAW786454:CBM786456 CKS786454:CLI786456 CUO786454:CVE786456 DEK786454:DFA786456 DOG786454:DOW786456 DYC786454:DYS786456 EHY786454:EIO786456 ERU786454:ESK786456 FBQ786454:FCG786456 FLM786454:FMC786456 FVI786454:FVY786456 GFE786454:GFU786456 GPA786454:GPQ786456 GYW786454:GZM786456 HIS786454:HJI786456 HSO786454:HTE786456 ICK786454:IDA786456 IMG786454:IMW786456 IWC786454:IWS786456 JFY786454:JGO786456 JPU786454:JQK786456 JZQ786454:KAG786456 KJM786454:KKC786456 KTI786454:KTY786456 LDE786454:LDU786456 LNA786454:LNQ786456 LWW786454:LXM786456 MGS786454:MHI786456 MQO786454:MRE786456 NAK786454:NBA786456 NKG786454:NKW786456 NUC786454:NUS786456 ODY786454:OEO786456 ONU786454:OOK786456 OXQ786454:OYG786456 PHM786454:PIC786456 PRI786454:PRY786456 QBE786454:QBU786456 QLA786454:QLQ786456 QUW786454:QVM786456 RES786454:RFI786456 ROO786454:RPE786456 RYK786454:RZA786456 SIG786454:SIW786456 SSC786454:SSS786456 TBY786454:TCO786456 TLU786454:TMK786456 TVQ786454:TWG786456 UFM786454:UGC786456 UPI786454:UPY786456 UZE786454:UZU786456 VJA786454:VJQ786456 VSW786454:VTM786456 WCS786454:WDI786456 WMO786454:WNE786456 WWK786454:WXA786456 JY851990:KO851992 TU851990:UK851992 ADQ851990:AEG851992 ANM851990:AOC851992 AXI851990:AXY851992 BHE851990:BHU851992 BRA851990:BRQ851992 CAW851990:CBM851992 CKS851990:CLI851992 CUO851990:CVE851992 DEK851990:DFA851992 DOG851990:DOW851992 DYC851990:DYS851992 EHY851990:EIO851992 ERU851990:ESK851992 FBQ851990:FCG851992 FLM851990:FMC851992 FVI851990:FVY851992 GFE851990:GFU851992 GPA851990:GPQ851992 GYW851990:GZM851992 HIS851990:HJI851992 HSO851990:HTE851992 ICK851990:IDA851992 IMG851990:IMW851992 IWC851990:IWS851992 JFY851990:JGO851992 JPU851990:JQK851992 JZQ851990:KAG851992 KJM851990:KKC851992 KTI851990:KTY851992 LDE851990:LDU851992 LNA851990:LNQ851992 LWW851990:LXM851992 MGS851990:MHI851992 MQO851990:MRE851992 NAK851990:NBA851992 NKG851990:NKW851992 NUC851990:NUS851992 ODY851990:OEO851992 ONU851990:OOK851992 OXQ851990:OYG851992 PHM851990:PIC851992 PRI851990:PRY851992 QBE851990:QBU851992 QLA851990:QLQ851992 QUW851990:QVM851992 RES851990:RFI851992 ROO851990:RPE851992 RYK851990:RZA851992 SIG851990:SIW851992 SSC851990:SSS851992 TBY851990:TCO851992 TLU851990:TMK851992 TVQ851990:TWG851992 UFM851990:UGC851992 UPI851990:UPY851992 UZE851990:UZU851992 VJA851990:VJQ851992 VSW851990:VTM851992 WCS851990:WDI851992 WMO851990:WNE851992 WWK851990:WXA851992 JY917526:KO917528 TU917526:UK917528 ADQ917526:AEG917528 ANM917526:AOC917528 AXI917526:AXY917528 BHE917526:BHU917528 BRA917526:BRQ917528 CAW917526:CBM917528 CKS917526:CLI917528 CUO917526:CVE917528 DEK917526:DFA917528 DOG917526:DOW917528 DYC917526:DYS917528 EHY917526:EIO917528 ERU917526:ESK917528 FBQ917526:FCG917528 FLM917526:FMC917528 FVI917526:FVY917528 GFE917526:GFU917528 GPA917526:GPQ917528 GYW917526:GZM917528 HIS917526:HJI917528 HSO917526:HTE917528 ICK917526:IDA917528 IMG917526:IMW917528 IWC917526:IWS917528 JFY917526:JGO917528 JPU917526:JQK917528 JZQ917526:KAG917528 KJM917526:KKC917528 KTI917526:KTY917528 LDE917526:LDU917528 LNA917526:LNQ917528 LWW917526:LXM917528 MGS917526:MHI917528 MQO917526:MRE917528 NAK917526:NBA917528 NKG917526:NKW917528 NUC917526:NUS917528 ODY917526:OEO917528 ONU917526:OOK917528 OXQ917526:OYG917528 PHM917526:PIC917528 PRI917526:PRY917528 QBE917526:QBU917528 QLA917526:QLQ917528 QUW917526:QVM917528 RES917526:RFI917528 ROO917526:RPE917528 RYK917526:RZA917528 SIG917526:SIW917528 SSC917526:SSS917528 TBY917526:TCO917528 TLU917526:TMK917528 TVQ917526:TWG917528 UFM917526:UGC917528 UPI917526:UPY917528 UZE917526:UZU917528 VJA917526:VJQ917528 VSW917526:VTM917528 WCS917526:WDI917528 WMO917526:WNE917528 WWK917526:WXA917528 JY983062:KO983064 TU983062:UK983064 ADQ983062:AEG983064 ANM983062:AOC983064 AXI983062:AXY983064 BHE983062:BHU983064 BRA983062:BRQ983064 CAW983062:CBM983064 CKS983062:CLI983064 CUO983062:CVE983064 DEK983062:DFA983064 DOG983062:DOW983064 DYC983062:DYS983064 EHY983062:EIO983064 ERU983062:ESK983064 FBQ983062:FCG983064 FLM983062:FMC983064 FVI983062:FVY983064 GFE983062:GFU983064 GPA983062:GPQ983064 GYW983062:GZM983064 HIS983062:HJI983064 HSO983062:HTE983064 ICK983062:IDA983064 IMG983062:IMW983064 IWC983062:IWS983064 JFY983062:JGO983064 JPU983062:JQK983064 JZQ983062:KAG983064 KJM983062:KKC983064 KTI983062:KTY983064 LDE983062:LDU983064 LNA983062:LNQ983064 LWW983062:LXM983064 MGS983062:MHI983064 MQO983062:MRE983064 NAK983062:NBA983064 NKG983062:NKW983064 NUC983062:NUS983064 ODY983062:OEO983064 ONU983062:OOK983064 OXQ983062:OYG983064 PHM983062:PIC983064 PRI983062:PRY983064 QBE983062:QBU983064 QLA983062:QLQ983064 QUW983062:QVM983064 RES983062:RFI983064 ROO983062:RPE983064 RYK983062:RZA983064 SIG983062:SIW983064 SSC983062:SSS983064 TBY983062:TCO983064 TLU983062:TMK983064 TVQ983062:TWG983064 UFM983062:UGC983064 UPI983062:UPY983064 UZE983062:UZU983064 VJA983062:VJQ983064 VSW983062:VTM983064 WCS983062:WDI983064 WMO983062:WNE983064 TU26:UK28 JY26:KO28 WWK26:WXA28 WMO26:WNE28 WCS26:WDI28 VSW26:VTM28 VJA26:VJQ28 UZE26:UZU28 UPI26:UPY28 UFM26:UGC28 TVQ26:TWG28 TLU26:TMK28 TBY26:TCO28 SSC26:SSS28 SIG26:SIW28 RYK26:RZA28 ROO26:RPE28 RES26:RFI28 QUW26:QVM28 QLA26:QLQ28 QBE26:QBU28 PRI26:PRY28 PHM26:PIC28 OXQ26:OYG28 ONU26:OOK28 ODY26:OEO28 NUC26:NUS28 NKG26:NKW28 NAK26:NBA28 MQO26:MRE28 MGS26:MHI28 LWW26:LXM28 LNA26:LNQ28 LDE26:LDU28 KTI26:KTY28 KJM26:KKC28 JZQ26:KAG28 JPU26:JQK28 JFY26:JGO28 IWC26:IWS28 IMG26:IMW28 ICK26:IDA28 HSO26:HTE28 HIS26:HJI28 GYW26:GZM28 GPA26:GPQ28 GFE26:GFU28 FVI26:FVY28 FLM26:FMC28 FBQ26:FCG28 ERU26:ESK28 EHY26:EIO28 DYC26:DYS28 DOG26:DOW28 DEK26:DFA28 CUO26:CVE28 CKS26:CLI28 CAW26:CBM28 BRA26:BRQ28 BHE26:BHU28 AXI26:AXY28 ANM26:AOC28 ADQ26:AEG28 AY27:AZ28 AY26 L26:AX28 L65562:AZ65565 L131098:AZ131101 L196634:AZ196637 L262170:AZ262173 L327706:AZ327709 L393242:AZ393245 L458778:AZ458781 L524314:AZ524317 L589850:AZ589853 L655386:AZ655389 L720922:AZ720925 L786458:AZ786461 L851994:AZ851997 L917530:AZ917533 L983066:AZ983069 L65558:AZ65560 L131094:AZ131096 L196630:AZ196632 L262166:AZ262168 L327702:AZ327704 L393238:AZ393240 L458774:AZ458776 L524310:AZ524312 L589846:AZ589848 L655382:AZ655384 L720918:AZ720920 L786454:AZ786456 L851990:AZ851992 L917526:AZ917528 L983062:AZ983064"/>
    <dataValidation type="list" allowBlank="1" showInputMessage="1" showErrorMessage="1" errorTitle="Ошибка" error="Выберите значение из списка" sqref="WWN983058 KB23 TX23 ADT23 ANP23 AXL23 BHH23 BRD23 CAZ23 CKV23 CUR23 DEN23 DOJ23 DYF23 EIB23 ERX23 FBT23 FLP23 FVL23 GFH23 GPD23 GYZ23 HIV23 HSR23 ICN23 IMJ23 IWF23 JGB23 JPX23 JZT23 KJP23 KTL23 LDH23 LND23 LWZ23 MGV23 MQR23 NAN23 NKJ23 NUF23 OEB23 ONX23 OXT23 PHP23 PRL23 QBH23 QLD23 QUZ23 REV23 ROR23 RYN23 SIJ23 SSF23 TCB23 TLX23 TVT23 UFP23 UPL23 UZH23 VJD23 VSZ23 WCV23 WMR23 WWN23 O65554 KB65554 TX65554 ADT65554 ANP65554 AXL65554 BHH65554 BRD65554 CAZ65554 CKV65554 CUR65554 DEN65554 DOJ65554 DYF65554 EIB65554 ERX65554 FBT65554 FLP65554 FVL65554 GFH65554 GPD65554 GYZ65554 HIV65554 HSR65554 ICN65554 IMJ65554 IWF65554 JGB65554 JPX65554 JZT65554 KJP65554 KTL65554 LDH65554 LND65554 LWZ65554 MGV65554 MQR65554 NAN65554 NKJ65554 NUF65554 OEB65554 ONX65554 OXT65554 PHP65554 PRL65554 QBH65554 QLD65554 QUZ65554 REV65554 ROR65554 RYN65554 SIJ65554 SSF65554 TCB65554 TLX65554 TVT65554 UFP65554 UPL65554 UZH65554 VJD65554 VSZ65554 WCV65554 WMR65554 WWN65554 O131090 KB131090 TX131090 ADT131090 ANP131090 AXL131090 BHH131090 BRD131090 CAZ131090 CKV131090 CUR131090 DEN131090 DOJ131090 DYF131090 EIB131090 ERX131090 FBT131090 FLP131090 FVL131090 GFH131090 GPD131090 GYZ131090 HIV131090 HSR131090 ICN131090 IMJ131090 IWF131090 JGB131090 JPX131090 JZT131090 KJP131090 KTL131090 LDH131090 LND131090 LWZ131090 MGV131090 MQR131090 NAN131090 NKJ131090 NUF131090 OEB131090 ONX131090 OXT131090 PHP131090 PRL131090 QBH131090 QLD131090 QUZ131090 REV131090 ROR131090 RYN131090 SIJ131090 SSF131090 TCB131090 TLX131090 TVT131090 UFP131090 UPL131090 UZH131090 VJD131090 VSZ131090 WCV131090 WMR131090 WWN131090 O196626 KB196626 TX196626 ADT196626 ANP196626 AXL196626 BHH196626 BRD196626 CAZ196626 CKV196626 CUR196626 DEN196626 DOJ196626 DYF196626 EIB196626 ERX196626 FBT196626 FLP196626 FVL196626 GFH196626 GPD196626 GYZ196626 HIV196626 HSR196626 ICN196626 IMJ196626 IWF196626 JGB196626 JPX196626 JZT196626 KJP196626 KTL196626 LDH196626 LND196626 LWZ196626 MGV196626 MQR196626 NAN196626 NKJ196626 NUF196626 OEB196626 ONX196626 OXT196626 PHP196626 PRL196626 QBH196626 QLD196626 QUZ196626 REV196626 ROR196626 RYN196626 SIJ196626 SSF196626 TCB196626 TLX196626 TVT196626 UFP196626 UPL196626 UZH196626 VJD196626 VSZ196626 WCV196626 WMR196626 WWN196626 O262162 KB262162 TX262162 ADT262162 ANP262162 AXL262162 BHH262162 BRD262162 CAZ262162 CKV262162 CUR262162 DEN262162 DOJ262162 DYF262162 EIB262162 ERX262162 FBT262162 FLP262162 FVL262162 GFH262162 GPD262162 GYZ262162 HIV262162 HSR262162 ICN262162 IMJ262162 IWF262162 JGB262162 JPX262162 JZT262162 KJP262162 KTL262162 LDH262162 LND262162 LWZ262162 MGV262162 MQR262162 NAN262162 NKJ262162 NUF262162 OEB262162 ONX262162 OXT262162 PHP262162 PRL262162 QBH262162 QLD262162 QUZ262162 REV262162 ROR262162 RYN262162 SIJ262162 SSF262162 TCB262162 TLX262162 TVT262162 UFP262162 UPL262162 UZH262162 VJD262162 VSZ262162 WCV262162 WMR262162 WWN262162 O327698 KB327698 TX327698 ADT327698 ANP327698 AXL327698 BHH327698 BRD327698 CAZ327698 CKV327698 CUR327698 DEN327698 DOJ327698 DYF327698 EIB327698 ERX327698 FBT327698 FLP327698 FVL327698 GFH327698 GPD327698 GYZ327698 HIV327698 HSR327698 ICN327698 IMJ327698 IWF327698 JGB327698 JPX327698 JZT327698 KJP327698 KTL327698 LDH327698 LND327698 LWZ327698 MGV327698 MQR327698 NAN327698 NKJ327698 NUF327698 OEB327698 ONX327698 OXT327698 PHP327698 PRL327698 QBH327698 QLD327698 QUZ327698 REV327698 ROR327698 RYN327698 SIJ327698 SSF327698 TCB327698 TLX327698 TVT327698 UFP327698 UPL327698 UZH327698 VJD327698 VSZ327698 WCV327698 WMR327698 WWN327698 O393234 KB393234 TX393234 ADT393234 ANP393234 AXL393234 BHH393234 BRD393234 CAZ393234 CKV393234 CUR393234 DEN393234 DOJ393234 DYF393234 EIB393234 ERX393234 FBT393234 FLP393234 FVL393234 GFH393234 GPD393234 GYZ393234 HIV393234 HSR393234 ICN393234 IMJ393234 IWF393234 JGB393234 JPX393234 JZT393234 KJP393234 KTL393234 LDH393234 LND393234 LWZ393234 MGV393234 MQR393234 NAN393234 NKJ393234 NUF393234 OEB393234 ONX393234 OXT393234 PHP393234 PRL393234 QBH393234 QLD393234 QUZ393234 REV393234 ROR393234 RYN393234 SIJ393234 SSF393234 TCB393234 TLX393234 TVT393234 UFP393234 UPL393234 UZH393234 VJD393234 VSZ393234 WCV393234 WMR393234 WWN393234 O458770 KB458770 TX458770 ADT458770 ANP458770 AXL458770 BHH458770 BRD458770 CAZ458770 CKV458770 CUR458770 DEN458770 DOJ458770 DYF458770 EIB458770 ERX458770 FBT458770 FLP458770 FVL458770 GFH458770 GPD458770 GYZ458770 HIV458770 HSR458770 ICN458770 IMJ458770 IWF458770 JGB458770 JPX458770 JZT458770 KJP458770 KTL458770 LDH458770 LND458770 LWZ458770 MGV458770 MQR458770 NAN458770 NKJ458770 NUF458770 OEB458770 ONX458770 OXT458770 PHP458770 PRL458770 QBH458770 QLD458770 QUZ458770 REV458770 ROR458770 RYN458770 SIJ458770 SSF458770 TCB458770 TLX458770 TVT458770 UFP458770 UPL458770 UZH458770 VJD458770 VSZ458770 WCV458770 WMR458770 WWN458770 O524306 KB524306 TX524306 ADT524306 ANP524306 AXL524306 BHH524306 BRD524306 CAZ524306 CKV524306 CUR524306 DEN524306 DOJ524306 DYF524306 EIB524306 ERX524306 FBT524306 FLP524306 FVL524306 GFH524306 GPD524306 GYZ524306 HIV524306 HSR524306 ICN524306 IMJ524306 IWF524306 JGB524306 JPX524306 JZT524306 KJP524306 KTL524306 LDH524306 LND524306 LWZ524306 MGV524306 MQR524306 NAN524306 NKJ524306 NUF524306 OEB524306 ONX524306 OXT524306 PHP524306 PRL524306 QBH524306 QLD524306 QUZ524306 REV524306 ROR524306 RYN524306 SIJ524306 SSF524306 TCB524306 TLX524306 TVT524306 UFP524306 UPL524306 UZH524306 VJD524306 VSZ524306 WCV524306 WMR524306 WWN524306 O589842 KB589842 TX589842 ADT589842 ANP589842 AXL589842 BHH589842 BRD589842 CAZ589842 CKV589842 CUR589842 DEN589842 DOJ589842 DYF589842 EIB589842 ERX589842 FBT589842 FLP589842 FVL589842 GFH589842 GPD589842 GYZ589842 HIV589842 HSR589842 ICN589842 IMJ589842 IWF589842 JGB589842 JPX589842 JZT589842 KJP589842 KTL589842 LDH589842 LND589842 LWZ589842 MGV589842 MQR589842 NAN589842 NKJ589842 NUF589842 OEB589842 ONX589842 OXT589842 PHP589842 PRL589842 QBH589842 QLD589842 QUZ589842 REV589842 ROR589842 RYN589842 SIJ589842 SSF589842 TCB589842 TLX589842 TVT589842 UFP589842 UPL589842 UZH589842 VJD589842 VSZ589842 WCV589842 WMR589842 WWN589842 O655378 KB655378 TX655378 ADT655378 ANP655378 AXL655378 BHH655378 BRD655378 CAZ655378 CKV655378 CUR655378 DEN655378 DOJ655378 DYF655378 EIB655378 ERX655378 FBT655378 FLP655378 FVL655378 GFH655378 GPD655378 GYZ655378 HIV655378 HSR655378 ICN655378 IMJ655378 IWF655378 JGB655378 JPX655378 JZT655378 KJP655378 KTL655378 LDH655378 LND655378 LWZ655378 MGV655378 MQR655378 NAN655378 NKJ655378 NUF655378 OEB655378 ONX655378 OXT655378 PHP655378 PRL655378 QBH655378 QLD655378 QUZ655378 REV655378 ROR655378 RYN655378 SIJ655378 SSF655378 TCB655378 TLX655378 TVT655378 UFP655378 UPL655378 UZH655378 VJD655378 VSZ655378 WCV655378 WMR655378 WWN655378 O720914 KB720914 TX720914 ADT720914 ANP720914 AXL720914 BHH720914 BRD720914 CAZ720914 CKV720914 CUR720914 DEN720914 DOJ720914 DYF720914 EIB720914 ERX720914 FBT720914 FLP720914 FVL720914 GFH720914 GPD720914 GYZ720914 HIV720914 HSR720914 ICN720914 IMJ720914 IWF720914 JGB720914 JPX720914 JZT720914 KJP720914 KTL720914 LDH720914 LND720914 LWZ720914 MGV720914 MQR720914 NAN720914 NKJ720914 NUF720914 OEB720914 ONX720914 OXT720914 PHP720914 PRL720914 QBH720914 QLD720914 QUZ720914 REV720914 ROR720914 RYN720914 SIJ720914 SSF720914 TCB720914 TLX720914 TVT720914 UFP720914 UPL720914 UZH720914 VJD720914 VSZ720914 WCV720914 WMR720914 WWN720914 O786450 KB786450 TX786450 ADT786450 ANP786450 AXL786450 BHH786450 BRD786450 CAZ786450 CKV786450 CUR786450 DEN786450 DOJ786450 DYF786450 EIB786450 ERX786450 FBT786450 FLP786450 FVL786450 GFH786450 GPD786450 GYZ786450 HIV786450 HSR786450 ICN786450 IMJ786450 IWF786450 JGB786450 JPX786450 JZT786450 KJP786450 KTL786450 LDH786450 LND786450 LWZ786450 MGV786450 MQR786450 NAN786450 NKJ786450 NUF786450 OEB786450 ONX786450 OXT786450 PHP786450 PRL786450 QBH786450 QLD786450 QUZ786450 REV786450 ROR786450 RYN786450 SIJ786450 SSF786450 TCB786450 TLX786450 TVT786450 UFP786450 UPL786450 UZH786450 VJD786450 VSZ786450 WCV786450 WMR786450 WWN786450 O851986 KB851986 TX851986 ADT851986 ANP851986 AXL851986 BHH851986 BRD851986 CAZ851986 CKV851986 CUR851986 DEN851986 DOJ851986 DYF851986 EIB851986 ERX851986 FBT851986 FLP851986 FVL851986 GFH851986 GPD851986 GYZ851986 HIV851986 HSR851986 ICN851986 IMJ851986 IWF851986 JGB851986 JPX851986 JZT851986 KJP851986 KTL851986 LDH851986 LND851986 LWZ851986 MGV851986 MQR851986 NAN851986 NKJ851986 NUF851986 OEB851986 ONX851986 OXT851986 PHP851986 PRL851986 QBH851986 QLD851986 QUZ851986 REV851986 ROR851986 RYN851986 SIJ851986 SSF851986 TCB851986 TLX851986 TVT851986 UFP851986 UPL851986 UZH851986 VJD851986 VSZ851986 WCV851986 WMR851986 WWN851986 O917522 KB917522 TX917522 ADT917522 ANP917522 AXL917522 BHH917522 BRD917522 CAZ917522 CKV917522 CUR917522 DEN917522 DOJ917522 DYF917522 EIB917522 ERX917522 FBT917522 FLP917522 FVL917522 GFH917522 GPD917522 GYZ917522 HIV917522 HSR917522 ICN917522 IMJ917522 IWF917522 JGB917522 JPX917522 JZT917522 KJP917522 KTL917522 LDH917522 LND917522 LWZ917522 MGV917522 MQR917522 NAN917522 NKJ917522 NUF917522 OEB917522 ONX917522 OXT917522 PHP917522 PRL917522 QBH917522 QLD917522 QUZ917522 REV917522 ROR917522 RYN917522 SIJ917522 SSF917522 TCB917522 TLX917522 TVT917522 UFP917522 UPL917522 UZH917522 VJD917522 VSZ917522 WCV917522 WMR917522 WWN917522 O983058 KB983058 TX983058 ADT983058 ANP983058 AXL983058 BHH983058 BRD983058 CAZ983058 CKV983058 CUR983058 DEN983058 DOJ983058 DYF983058 EIB983058 ERX983058 FBT983058 FLP983058 FVL983058 GFH983058 GPD983058 GYZ983058 HIV983058 HSR983058 ICN983058 IMJ983058 IWF983058 JGB983058 JPX983058 JZT983058 KJP983058 KTL983058 LDH983058 LND983058 LWZ983058 MGV983058 MQR983058 NAN983058 NKJ983058 NUF983058 OEB983058 ONX983058 OXT983058 PHP983058 PRL983058 QBH983058 QLD983058 QUZ983058 REV983058 ROR983058 RYN983058 SIJ983058 SSF983058 TCB983058 TLX983058 TVT983058 UFP983058 UPL983058 UZH983058 VJD983058 VSZ983058 WCV983058 WMR983058 O23 AA65554 AA131090 AA196626 AA262162 AA327698 AA393234 AA458770 AA524306 AA589842 AA655378 AA720914 AA786450 AA851986 AA917522 AA983058 AA23 AM65554 AM131090 AM196626 AM262162 AM327698 AM393234 AM458770 AM524306 AM589842 AM655378 AM720914 AM786450 AM851986 AM917522 AM983058 AM23">
      <formula1>kind_of_cons</formula1>
    </dataValidation>
    <dataValidation type="textLength" operator="lessThanOrEqual" allowBlank="1" showInputMessage="1" showErrorMessage="1" errorTitle="Ошибка" error="Допускается ввод не более 900 символов!" sqref="WXA983053:WXA983059 KO18:KO24 UK18:UK24 AEG18:AEG24 AOC18:AOC24 AXY18:AXY24 BHU18:BHU24 BRQ18:BRQ24 CBM18:CBM24 CLI18:CLI24 CVE18:CVE24 DFA18:DFA24 DOW18:DOW24 DYS18:DYS24 EIO18:EIO24 ESK18:ESK24 FCG18:FCG24 FMC18:FMC24 FVY18:FVY24 GFU18:GFU24 GPQ18:GPQ24 GZM18:GZM24 HJI18:HJI24 HTE18:HTE24 IDA18:IDA24 IMW18:IMW24 IWS18:IWS24 JGO18:JGO24 JQK18:JQK24 KAG18:KAG24 KKC18:KKC24 KTY18:KTY24 LDU18:LDU24 LNQ18:LNQ24 LXM18:LXM24 MHI18:MHI24 MRE18:MRE24 NBA18:NBA24 NKW18:NKW24 NUS18:NUS24 OEO18:OEO24 OOK18:OOK24 OYG18:OYG24 PIC18:PIC24 PRY18:PRY24 QBU18:QBU24 QLQ18:QLQ24 QVM18:QVM24 RFI18:RFI24 RPE18:RPE24 RZA18:RZA24 SIW18:SIW24 SSS18:SSS24 TCO18:TCO24 TMK18:TMK24 TWG18:TWG24 UGC18:UGC24 UPY18:UPY24 UZU18:UZU24 VJQ18:VJQ24 VTM18:VTM24 WDI18:WDI24 WNE18:WNE24 WXA18:WXA24 AZ65549:AZ65555 KO65549:KO65555 UK65549:UK65555 AEG65549:AEG65555 AOC65549:AOC65555 AXY65549:AXY65555 BHU65549:BHU65555 BRQ65549:BRQ65555 CBM65549:CBM65555 CLI65549:CLI65555 CVE65549:CVE65555 DFA65549:DFA65555 DOW65549:DOW65555 DYS65549:DYS65555 EIO65549:EIO65555 ESK65549:ESK65555 FCG65549:FCG65555 FMC65549:FMC65555 FVY65549:FVY65555 GFU65549:GFU65555 GPQ65549:GPQ65555 GZM65549:GZM65555 HJI65549:HJI65555 HTE65549:HTE65555 IDA65549:IDA65555 IMW65549:IMW65555 IWS65549:IWS65555 JGO65549:JGO65555 JQK65549:JQK65555 KAG65549:KAG65555 KKC65549:KKC65555 KTY65549:KTY65555 LDU65549:LDU65555 LNQ65549:LNQ65555 LXM65549:LXM65555 MHI65549:MHI65555 MRE65549:MRE65555 NBA65549:NBA65555 NKW65549:NKW65555 NUS65549:NUS65555 OEO65549:OEO65555 OOK65549:OOK65555 OYG65549:OYG65555 PIC65549:PIC65555 PRY65549:PRY65555 QBU65549:QBU65555 QLQ65549:QLQ65555 QVM65549:QVM65555 RFI65549:RFI65555 RPE65549:RPE65555 RZA65549:RZA65555 SIW65549:SIW65555 SSS65549:SSS65555 TCO65549:TCO65555 TMK65549:TMK65555 TWG65549:TWG65555 UGC65549:UGC65555 UPY65549:UPY65555 UZU65549:UZU65555 VJQ65549:VJQ65555 VTM65549:VTM65555 WDI65549:WDI65555 WNE65549:WNE65555 WXA65549:WXA65555 AZ131085:AZ131091 KO131085:KO131091 UK131085:UK131091 AEG131085:AEG131091 AOC131085:AOC131091 AXY131085:AXY131091 BHU131085:BHU131091 BRQ131085:BRQ131091 CBM131085:CBM131091 CLI131085:CLI131091 CVE131085:CVE131091 DFA131085:DFA131091 DOW131085:DOW131091 DYS131085:DYS131091 EIO131085:EIO131091 ESK131085:ESK131091 FCG131085:FCG131091 FMC131085:FMC131091 FVY131085:FVY131091 GFU131085:GFU131091 GPQ131085:GPQ131091 GZM131085:GZM131091 HJI131085:HJI131091 HTE131085:HTE131091 IDA131085:IDA131091 IMW131085:IMW131091 IWS131085:IWS131091 JGO131085:JGO131091 JQK131085:JQK131091 KAG131085:KAG131091 KKC131085:KKC131091 KTY131085:KTY131091 LDU131085:LDU131091 LNQ131085:LNQ131091 LXM131085:LXM131091 MHI131085:MHI131091 MRE131085:MRE131091 NBA131085:NBA131091 NKW131085:NKW131091 NUS131085:NUS131091 OEO131085:OEO131091 OOK131085:OOK131091 OYG131085:OYG131091 PIC131085:PIC131091 PRY131085:PRY131091 QBU131085:QBU131091 QLQ131085:QLQ131091 QVM131085:QVM131091 RFI131085:RFI131091 RPE131085:RPE131091 RZA131085:RZA131091 SIW131085:SIW131091 SSS131085:SSS131091 TCO131085:TCO131091 TMK131085:TMK131091 TWG131085:TWG131091 UGC131085:UGC131091 UPY131085:UPY131091 UZU131085:UZU131091 VJQ131085:VJQ131091 VTM131085:VTM131091 WDI131085:WDI131091 WNE131085:WNE131091 WXA131085:WXA131091 AZ196621:AZ196627 KO196621:KO196627 UK196621:UK196627 AEG196621:AEG196627 AOC196621:AOC196627 AXY196621:AXY196627 BHU196621:BHU196627 BRQ196621:BRQ196627 CBM196621:CBM196627 CLI196621:CLI196627 CVE196621:CVE196627 DFA196621:DFA196627 DOW196621:DOW196627 DYS196621:DYS196627 EIO196621:EIO196627 ESK196621:ESK196627 FCG196621:FCG196627 FMC196621:FMC196627 FVY196621:FVY196627 GFU196621:GFU196627 GPQ196621:GPQ196627 GZM196621:GZM196627 HJI196621:HJI196627 HTE196621:HTE196627 IDA196621:IDA196627 IMW196621:IMW196627 IWS196621:IWS196627 JGO196621:JGO196627 JQK196621:JQK196627 KAG196621:KAG196627 KKC196621:KKC196627 KTY196621:KTY196627 LDU196621:LDU196627 LNQ196621:LNQ196627 LXM196621:LXM196627 MHI196621:MHI196627 MRE196621:MRE196627 NBA196621:NBA196627 NKW196621:NKW196627 NUS196621:NUS196627 OEO196621:OEO196627 OOK196621:OOK196627 OYG196621:OYG196627 PIC196621:PIC196627 PRY196621:PRY196627 QBU196621:QBU196627 QLQ196621:QLQ196627 QVM196621:QVM196627 RFI196621:RFI196627 RPE196621:RPE196627 RZA196621:RZA196627 SIW196621:SIW196627 SSS196621:SSS196627 TCO196621:TCO196627 TMK196621:TMK196627 TWG196621:TWG196627 UGC196621:UGC196627 UPY196621:UPY196627 UZU196621:UZU196627 VJQ196621:VJQ196627 VTM196621:VTM196627 WDI196621:WDI196627 WNE196621:WNE196627 WXA196621:WXA196627 AZ262157:AZ262163 KO262157:KO262163 UK262157:UK262163 AEG262157:AEG262163 AOC262157:AOC262163 AXY262157:AXY262163 BHU262157:BHU262163 BRQ262157:BRQ262163 CBM262157:CBM262163 CLI262157:CLI262163 CVE262157:CVE262163 DFA262157:DFA262163 DOW262157:DOW262163 DYS262157:DYS262163 EIO262157:EIO262163 ESK262157:ESK262163 FCG262157:FCG262163 FMC262157:FMC262163 FVY262157:FVY262163 GFU262157:GFU262163 GPQ262157:GPQ262163 GZM262157:GZM262163 HJI262157:HJI262163 HTE262157:HTE262163 IDA262157:IDA262163 IMW262157:IMW262163 IWS262157:IWS262163 JGO262157:JGO262163 JQK262157:JQK262163 KAG262157:KAG262163 KKC262157:KKC262163 KTY262157:KTY262163 LDU262157:LDU262163 LNQ262157:LNQ262163 LXM262157:LXM262163 MHI262157:MHI262163 MRE262157:MRE262163 NBA262157:NBA262163 NKW262157:NKW262163 NUS262157:NUS262163 OEO262157:OEO262163 OOK262157:OOK262163 OYG262157:OYG262163 PIC262157:PIC262163 PRY262157:PRY262163 QBU262157:QBU262163 QLQ262157:QLQ262163 QVM262157:QVM262163 RFI262157:RFI262163 RPE262157:RPE262163 RZA262157:RZA262163 SIW262157:SIW262163 SSS262157:SSS262163 TCO262157:TCO262163 TMK262157:TMK262163 TWG262157:TWG262163 UGC262157:UGC262163 UPY262157:UPY262163 UZU262157:UZU262163 VJQ262157:VJQ262163 VTM262157:VTM262163 WDI262157:WDI262163 WNE262157:WNE262163 WXA262157:WXA262163 AZ327693:AZ327699 KO327693:KO327699 UK327693:UK327699 AEG327693:AEG327699 AOC327693:AOC327699 AXY327693:AXY327699 BHU327693:BHU327699 BRQ327693:BRQ327699 CBM327693:CBM327699 CLI327693:CLI327699 CVE327693:CVE327699 DFA327693:DFA327699 DOW327693:DOW327699 DYS327693:DYS327699 EIO327693:EIO327699 ESK327693:ESK327699 FCG327693:FCG327699 FMC327693:FMC327699 FVY327693:FVY327699 GFU327693:GFU327699 GPQ327693:GPQ327699 GZM327693:GZM327699 HJI327693:HJI327699 HTE327693:HTE327699 IDA327693:IDA327699 IMW327693:IMW327699 IWS327693:IWS327699 JGO327693:JGO327699 JQK327693:JQK327699 KAG327693:KAG327699 KKC327693:KKC327699 KTY327693:KTY327699 LDU327693:LDU327699 LNQ327693:LNQ327699 LXM327693:LXM327699 MHI327693:MHI327699 MRE327693:MRE327699 NBA327693:NBA327699 NKW327693:NKW327699 NUS327693:NUS327699 OEO327693:OEO327699 OOK327693:OOK327699 OYG327693:OYG327699 PIC327693:PIC327699 PRY327693:PRY327699 QBU327693:QBU327699 QLQ327693:QLQ327699 QVM327693:QVM327699 RFI327693:RFI327699 RPE327693:RPE327699 RZA327693:RZA327699 SIW327693:SIW327699 SSS327693:SSS327699 TCO327693:TCO327699 TMK327693:TMK327699 TWG327693:TWG327699 UGC327693:UGC327699 UPY327693:UPY327699 UZU327693:UZU327699 VJQ327693:VJQ327699 VTM327693:VTM327699 WDI327693:WDI327699 WNE327693:WNE327699 WXA327693:WXA327699 AZ393229:AZ393235 KO393229:KO393235 UK393229:UK393235 AEG393229:AEG393235 AOC393229:AOC393235 AXY393229:AXY393235 BHU393229:BHU393235 BRQ393229:BRQ393235 CBM393229:CBM393235 CLI393229:CLI393235 CVE393229:CVE393235 DFA393229:DFA393235 DOW393229:DOW393235 DYS393229:DYS393235 EIO393229:EIO393235 ESK393229:ESK393235 FCG393229:FCG393235 FMC393229:FMC393235 FVY393229:FVY393235 GFU393229:GFU393235 GPQ393229:GPQ393235 GZM393229:GZM393235 HJI393229:HJI393235 HTE393229:HTE393235 IDA393229:IDA393235 IMW393229:IMW393235 IWS393229:IWS393235 JGO393229:JGO393235 JQK393229:JQK393235 KAG393229:KAG393235 KKC393229:KKC393235 KTY393229:KTY393235 LDU393229:LDU393235 LNQ393229:LNQ393235 LXM393229:LXM393235 MHI393229:MHI393235 MRE393229:MRE393235 NBA393229:NBA393235 NKW393229:NKW393235 NUS393229:NUS393235 OEO393229:OEO393235 OOK393229:OOK393235 OYG393229:OYG393235 PIC393229:PIC393235 PRY393229:PRY393235 QBU393229:QBU393235 QLQ393229:QLQ393235 QVM393229:QVM393235 RFI393229:RFI393235 RPE393229:RPE393235 RZA393229:RZA393235 SIW393229:SIW393235 SSS393229:SSS393235 TCO393229:TCO393235 TMK393229:TMK393235 TWG393229:TWG393235 UGC393229:UGC393235 UPY393229:UPY393235 UZU393229:UZU393235 VJQ393229:VJQ393235 VTM393229:VTM393235 WDI393229:WDI393235 WNE393229:WNE393235 WXA393229:WXA393235 AZ458765:AZ458771 KO458765:KO458771 UK458765:UK458771 AEG458765:AEG458771 AOC458765:AOC458771 AXY458765:AXY458771 BHU458765:BHU458771 BRQ458765:BRQ458771 CBM458765:CBM458771 CLI458765:CLI458771 CVE458765:CVE458771 DFA458765:DFA458771 DOW458765:DOW458771 DYS458765:DYS458771 EIO458765:EIO458771 ESK458765:ESK458771 FCG458765:FCG458771 FMC458765:FMC458771 FVY458765:FVY458771 GFU458765:GFU458771 GPQ458765:GPQ458771 GZM458765:GZM458771 HJI458765:HJI458771 HTE458765:HTE458771 IDA458765:IDA458771 IMW458765:IMW458771 IWS458765:IWS458771 JGO458765:JGO458771 JQK458765:JQK458771 KAG458765:KAG458771 KKC458765:KKC458771 KTY458765:KTY458771 LDU458765:LDU458771 LNQ458765:LNQ458771 LXM458765:LXM458771 MHI458765:MHI458771 MRE458765:MRE458771 NBA458765:NBA458771 NKW458765:NKW458771 NUS458765:NUS458771 OEO458765:OEO458771 OOK458765:OOK458771 OYG458765:OYG458771 PIC458765:PIC458771 PRY458765:PRY458771 QBU458765:QBU458771 QLQ458765:QLQ458771 QVM458765:QVM458771 RFI458765:RFI458771 RPE458765:RPE458771 RZA458765:RZA458771 SIW458765:SIW458771 SSS458765:SSS458771 TCO458765:TCO458771 TMK458765:TMK458771 TWG458765:TWG458771 UGC458765:UGC458771 UPY458765:UPY458771 UZU458765:UZU458771 VJQ458765:VJQ458771 VTM458765:VTM458771 WDI458765:WDI458771 WNE458765:WNE458771 WXA458765:WXA458771 AZ524301:AZ524307 KO524301:KO524307 UK524301:UK524307 AEG524301:AEG524307 AOC524301:AOC524307 AXY524301:AXY524307 BHU524301:BHU524307 BRQ524301:BRQ524307 CBM524301:CBM524307 CLI524301:CLI524307 CVE524301:CVE524307 DFA524301:DFA524307 DOW524301:DOW524307 DYS524301:DYS524307 EIO524301:EIO524307 ESK524301:ESK524307 FCG524301:FCG524307 FMC524301:FMC524307 FVY524301:FVY524307 GFU524301:GFU524307 GPQ524301:GPQ524307 GZM524301:GZM524307 HJI524301:HJI524307 HTE524301:HTE524307 IDA524301:IDA524307 IMW524301:IMW524307 IWS524301:IWS524307 JGO524301:JGO524307 JQK524301:JQK524307 KAG524301:KAG524307 KKC524301:KKC524307 KTY524301:KTY524307 LDU524301:LDU524307 LNQ524301:LNQ524307 LXM524301:LXM524307 MHI524301:MHI524307 MRE524301:MRE524307 NBA524301:NBA524307 NKW524301:NKW524307 NUS524301:NUS524307 OEO524301:OEO524307 OOK524301:OOK524307 OYG524301:OYG524307 PIC524301:PIC524307 PRY524301:PRY524307 QBU524301:QBU524307 QLQ524301:QLQ524307 QVM524301:QVM524307 RFI524301:RFI524307 RPE524301:RPE524307 RZA524301:RZA524307 SIW524301:SIW524307 SSS524301:SSS524307 TCO524301:TCO524307 TMK524301:TMK524307 TWG524301:TWG524307 UGC524301:UGC524307 UPY524301:UPY524307 UZU524301:UZU524307 VJQ524301:VJQ524307 VTM524301:VTM524307 WDI524301:WDI524307 WNE524301:WNE524307 WXA524301:WXA524307 AZ589837:AZ589843 KO589837:KO589843 UK589837:UK589843 AEG589837:AEG589843 AOC589837:AOC589843 AXY589837:AXY589843 BHU589837:BHU589843 BRQ589837:BRQ589843 CBM589837:CBM589843 CLI589837:CLI589843 CVE589837:CVE589843 DFA589837:DFA589843 DOW589837:DOW589843 DYS589837:DYS589843 EIO589837:EIO589843 ESK589837:ESK589843 FCG589837:FCG589843 FMC589837:FMC589843 FVY589837:FVY589843 GFU589837:GFU589843 GPQ589837:GPQ589843 GZM589837:GZM589843 HJI589837:HJI589843 HTE589837:HTE589843 IDA589837:IDA589843 IMW589837:IMW589843 IWS589837:IWS589843 JGO589837:JGO589843 JQK589837:JQK589843 KAG589837:KAG589843 KKC589837:KKC589843 KTY589837:KTY589843 LDU589837:LDU589843 LNQ589837:LNQ589843 LXM589837:LXM589843 MHI589837:MHI589843 MRE589837:MRE589843 NBA589837:NBA589843 NKW589837:NKW589843 NUS589837:NUS589843 OEO589837:OEO589843 OOK589837:OOK589843 OYG589837:OYG589843 PIC589837:PIC589843 PRY589837:PRY589843 QBU589837:QBU589843 QLQ589837:QLQ589843 QVM589837:QVM589843 RFI589837:RFI589843 RPE589837:RPE589843 RZA589837:RZA589843 SIW589837:SIW589843 SSS589837:SSS589843 TCO589837:TCO589843 TMK589837:TMK589843 TWG589837:TWG589843 UGC589837:UGC589843 UPY589837:UPY589843 UZU589837:UZU589843 VJQ589837:VJQ589843 VTM589837:VTM589843 WDI589837:WDI589843 WNE589837:WNE589843 WXA589837:WXA589843 AZ655373:AZ655379 KO655373:KO655379 UK655373:UK655379 AEG655373:AEG655379 AOC655373:AOC655379 AXY655373:AXY655379 BHU655373:BHU655379 BRQ655373:BRQ655379 CBM655373:CBM655379 CLI655373:CLI655379 CVE655373:CVE655379 DFA655373:DFA655379 DOW655373:DOW655379 DYS655373:DYS655379 EIO655373:EIO655379 ESK655373:ESK655379 FCG655373:FCG655379 FMC655373:FMC655379 FVY655373:FVY655379 GFU655373:GFU655379 GPQ655373:GPQ655379 GZM655373:GZM655379 HJI655373:HJI655379 HTE655373:HTE655379 IDA655373:IDA655379 IMW655373:IMW655379 IWS655373:IWS655379 JGO655373:JGO655379 JQK655373:JQK655379 KAG655373:KAG655379 KKC655373:KKC655379 KTY655373:KTY655379 LDU655373:LDU655379 LNQ655373:LNQ655379 LXM655373:LXM655379 MHI655373:MHI655379 MRE655373:MRE655379 NBA655373:NBA655379 NKW655373:NKW655379 NUS655373:NUS655379 OEO655373:OEO655379 OOK655373:OOK655379 OYG655373:OYG655379 PIC655373:PIC655379 PRY655373:PRY655379 QBU655373:QBU655379 QLQ655373:QLQ655379 QVM655373:QVM655379 RFI655373:RFI655379 RPE655373:RPE655379 RZA655373:RZA655379 SIW655373:SIW655379 SSS655373:SSS655379 TCO655373:TCO655379 TMK655373:TMK655379 TWG655373:TWG655379 UGC655373:UGC655379 UPY655373:UPY655379 UZU655373:UZU655379 VJQ655373:VJQ655379 VTM655373:VTM655379 WDI655373:WDI655379 WNE655373:WNE655379 WXA655373:WXA655379 AZ720909:AZ720915 KO720909:KO720915 UK720909:UK720915 AEG720909:AEG720915 AOC720909:AOC720915 AXY720909:AXY720915 BHU720909:BHU720915 BRQ720909:BRQ720915 CBM720909:CBM720915 CLI720909:CLI720915 CVE720909:CVE720915 DFA720909:DFA720915 DOW720909:DOW720915 DYS720909:DYS720915 EIO720909:EIO720915 ESK720909:ESK720915 FCG720909:FCG720915 FMC720909:FMC720915 FVY720909:FVY720915 GFU720909:GFU720915 GPQ720909:GPQ720915 GZM720909:GZM720915 HJI720909:HJI720915 HTE720909:HTE720915 IDA720909:IDA720915 IMW720909:IMW720915 IWS720909:IWS720915 JGO720909:JGO720915 JQK720909:JQK720915 KAG720909:KAG720915 KKC720909:KKC720915 KTY720909:KTY720915 LDU720909:LDU720915 LNQ720909:LNQ720915 LXM720909:LXM720915 MHI720909:MHI720915 MRE720909:MRE720915 NBA720909:NBA720915 NKW720909:NKW720915 NUS720909:NUS720915 OEO720909:OEO720915 OOK720909:OOK720915 OYG720909:OYG720915 PIC720909:PIC720915 PRY720909:PRY720915 QBU720909:QBU720915 QLQ720909:QLQ720915 QVM720909:QVM720915 RFI720909:RFI720915 RPE720909:RPE720915 RZA720909:RZA720915 SIW720909:SIW720915 SSS720909:SSS720915 TCO720909:TCO720915 TMK720909:TMK720915 TWG720909:TWG720915 UGC720909:UGC720915 UPY720909:UPY720915 UZU720909:UZU720915 VJQ720909:VJQ720915 VTM720909:VTM720915 WDI720909:WDI720915 WNE720909:WNE720915 WXA720909:WXA720915 AZ786445:AZ786451 KO786445:KO786451 UK786445:UK786451 AEG786445:AEG786451 AOC786445:AOC786451 AXY786445:AXY786451 BHU786445:BHU786451 BRQ786445:BRQ786451 CBM786445:CBM786451 CLI786445:CLI786451 CVE786445:CVE786451 DFA786445:DFA786451 DOW786445:DOW786451 DYS786445:DYS786451 EIO786445:EIO786451 ESK786445:ESK786451 FCG786445:FCG786451 FMC786445:FMC786451 FVY786445:FVY786451 GFU786445:GFU786451 GPQ786445:GPQ786451 GZM786445:GZM786451 HJI786445:HJI786451 HTE786445:HTE786451 IDA786445:IDA786451 IMW786445:IMW786451 IWS786445:IWS786451 JGO786445:JGO786451 JQK786445:JQK786451 KAG786445:KAG786451 KKC786445:KKC786451 KTY786445:KTY786451 LDU786445:LDU786451 LNQ786445:LNQ786451 LXM786445:LXM786451 MHI786445:MHI786451 MRE786445:MRE786451 NBA786445:NBA786451 NKW786445:NKW786451 NUS786445:NUS786451 OEO786445:OEO786451 OOK786445:OOK786451 OYG786445:OYG786451 PIC786445:PIC786451 PRY786445:PRY786451 QBU786445:QBU786451 QLQ786445:QLQ786451 QVM786445:QVM786451 RFI786445:RFI786451 RPE786445:RPE786451 RZA786445:RZA786451 SIW786445:SIW786451 SSS786445:SSS786451 TCO786445:TCO786451 TMK786445:TMK786451 TWG786445:TWG786451 UGC786445:UGC786451 UPY786445:UPY786451 UZU786445:UZU786451 VJQ786445:VJQ786451 VTM786445:VTM786451 WDI786445:WDI786451 WNE786445:WNE786451 WXA786445:WXA786451 AZ851981:AZ851987 KO851981:KO851987 UK851981:UK851987 AEG851981:AEG851987 AOC851981:AOC851987 AXY851981:AXY851987 BHU851981:BHU851987 BRQ851981:BRQ851987 CBM851981:CBM851987 CLI851981:CLI851987 CVE851981:CVE851987 DFA851981:DFA851987 DOW851981:DOW851987 DYS851981:DYS851987 EIO851981:EIO851987 ESK851981:ESK851987 FCG851981:FCG851987 FMC851981:FMC851987 FVY851981:FVY851987 GFU851981:GFU851987 GPQ851981:GPQ851987 GZM851981:GZM851987 HJI851981:HJI851987 HTE851981:HTE851987 IDA851981:IDA851987 IMW851981:IMW851987 IWS851981:IWS851987 JGO851981:JGO851987 JQK851981:JQK851987 KAG851981:KAG851987 KKC851981:KKC851987 KTY851981:KTY851987 LDU851981:LDU851987 LNQ851981:LNQ851987 LXM851981:LXM851987 MHI851981:MHI851987 MRE851981:MRE851987 NBA851981:NBA851987 NKW851981:NKW851987 NUS851981:NUS851987 OEO851981:OEO851987 OOK851981:OOK851987 OYG851981:OYG851987 PIC851981:PIC851987 PRY851981:PRY851987 QBU851981:QBU851987 QLQ851981:QLQ851987 QVM851981:QVM851987 RFI851981:RFI851987 RPE851981:RPE851987 RZA851981:RZA851987 SIW851981:SIW851987 SSS851981:SSS851987 TCO851981:TCO851987 TMK851981:TMK851987 TWG851981:TWG851987 UGC851981:UGC851987 UPY851981:UPY851987 UZU851981:UZU851987 VJQ851981:VJQ851987 VTM851981:VTM851987 WDI851981:WDI851987 WNE851981:WNE851987 WXA851981:WXA851987 AZ917517:AZ917523 KO917517:KO917523 UK917517:UK917523 AEG917517:AEG917523 AOC917517:AOC917523 AXY917517:AXY917523 BHU917517:BHU917523 BRQ917517:BRQ917523 CBM917517:CBM917523 CLI917517:CLI917523 CVE917517:CVE917523 DFA917517:DFA917523 DOW917517:DOW917523 DYS917517:DYS917523 EIO917517:EIO917523 ESK917517:ESK917523 FCG917517:FCG917523 FMC917517:FMC917523 FVY917517:FVY917523 GFU917517:GFU917523 GPQ917517:GPQ917523 GZM917517:GZM917523 HJI917517:HJI917523 HTE917517:HTE917523 IDA917517:IDA917523 IMW917517:IMW917523 IWS917517:IWS917523 JGO917517:JGO917523 JQK917517:JQK917523 KAG917517:KAG917523 KKC917517:KKC917523 KTY917517:KTY917523 LDU917517:LDU917523 LNQ917517:LNQ917523 LXM917517:LXM917523 MHI917517:MHI917523 MRE917517:MRE917523 NBA917517:NBA917523 NKW917517:NKW917523 NUS917517:NUS917523 OEO917517:OEO917523 OOK917517:OOK917523 OYG917517:OYG917523 PIC917517:PIC917523 PRY917517:PRY917523 QBU917517:QBU917523 QLQ917517:QLQ917523 QVM917517:QVM917523 RFI917517:RFI917523 RPE917517:RPE917523 RZA917517:RZA917523 SIW917517:SIW917523 SSS917517:SSS917523 TCO917517:TCO917523 TMK917517:TMK917523 TWG917517:TWG917523 UGC917517:UGC917523 UPY917517:UPY917523 UZU917517:UZU917523 VJQ917517:VJQ917523 VTM917517:VTM917523 WDI917517:WDI917523 WNE917517:WNE917523 WXA917517:WXA917523 AZ983053:AZ983059 KO983053:KO983059 UK983053:UK983059 AEG983053:AEG983059 AOC983053:AOC983059 AXY983053:AXY983059 BHU983053:BHU983059 BRQ983053:BRQ983059 CBM983053:CBM983059 CLI983053:CLI983059 CVE983053:CVE983059 DFA983053:DFA983059 DOW983053:DOW983059 DYS983053:DYS983059 EIO983053:EIO983059 ESK983053:ESK983059 FCG983053:FCG983059 FMC983053:FMC983059 FVY983053:FVY983059 GFU983053:GFU983059 GPQ983053:GPQ983059 GZM983053:GZM983059 HJI983053:HJI983059 HTE983053:HTE983059 IDA983053:IDA983059 IMW983053:IMW983059 IWS983053:IWS983059 JGO983053:JGO983059 JQK983053:JQK983059 KAG983053:KAG983059 KKC983053:KKC983059 KTY983053:KTY983059 LDU983053:LDU983059 LNQ983053:LNQ983059 LXM983053:LXM983059 MHI983053:MHI983059 MRE983053:MRE983059 NBA983053:NBA983059 NKW983053:NKW983059 NUS983053:NUS983059 OEO983053:OEO983059 OOK983053:OOK983059 OYG983053:OYG983059 PIC983053:PIC983059 PRY983053:PRY983059 QBU983053:QBU983059 QLQ983053:QLQ983059 QVM983053:QVM983059 RFI983053:RFI983059 RPE983053:RPE983059 RZA983053:RZA983059 SIW983053:SIW983059 SSS983053:SSS983059 TCO983053:TCO983059 TMK983053:TMK983059 TWG983053:TWG983059 UGC983053:UGC983059 UPY983053:UPY983059 UZU983053:UZU983059 VJQ983053:VJQ983059 VTM983053:VTM983059 WDI983053:WDI983059 WNE983053:WNE983059">
      <formula1>900</formula1>
    </dataValidation>
    <dataValidation type="list" allowBlank="1" showInputMessage="1" errorTitle="Ошибка" error="Выберите значение из списка" prompt="Выберите значение из списка" sqref="WWL983059 JZ24 TV24 ADR24 ANN24 AXJ24 BHF24 BRB24 CAX24 CKT24 CUP24 DEL24 DOH24 DYD24 EHZ24 ERV24 FBR24 FLN24 FVJ24 GFF24 GPB24 GYX24 HIT24 HSP24 ICL24 IMH24 IWD24 JFZ24 JPV24 JZR24 KJN24 KTJ24 LDF24 LNB24 LWX24 MGT24 MQP24 NAL24 NKH24 NUD24 ODZ24 ONV24 OXR24 PHN24 PRJ24 QBF24 QLB24 QUX24 RET24 ROP24 RYL24 SIH24 SSD24 TBZ24 TLV24 TVR24 UFN24 UPJ24 UZF24 VJB24 VSX24 WCT24 WMP24 WWL24 M65555 JZ65555 TV65555 ADR65555 ANN65555 AXJ65555 BHF65555 BRB65555 CAX65555 CKT65555 CUP65555 DEL65555 DOH65555 DYD65555 EHZ65555 ERV65555 FBR65555 FLN65555 FVJ65555 GFF65555 GPB65555 GYX65555 HIT65555 HSP65555 ICL65555 IMH65555 IWD65555 JFZ65555 JPV65555 JZR65555 KJN65555 KTJ65555 LDF65555 LNB65555 LWX65555 MGT65555 MQP65555 NAL65555 NKH65555 NUD65555 ODZ65555 ONV65555 OXR65555 PHN65555 PRJ65555 QBF65555 QLB65555 QUX65555 RET65555 ROP65555 RYL65555 SIH65555 SSD65555 TBZ65555 TLV65555 TVR65555 UFN65555 UPJ65555 UZF65555 VJB65555 VSX65555 WCT65555 WMP65555 WWL65555 M131091 JZ131091 TV131091 ADR131091 ANN131091 AXJ131091 BHF131091 BRB131091 CAX131091 CKT131091 CUP131091 DEL131091 DOH131091 DYD131091 EHZ131091 ERV131091 FBR131091 FLN131091 FVJ131091 GFF131091 GPB131091 GYX131091 HIT131091 HSP131091 ICL131091 IMH131091 IWD131091 JFZ131091 JPV131091 JZR131091 KJN131091 KTJ131091 LDF131091 LNB131091 LWX131091 MGT131091 MQP131091 NAL131091 NKH131091 NUD131091 ODZ131091 ONV131091 OXR131091 PHN131091 PRJ131091 QBF131091 QLB131091 QUX131091 RET131091 ROP131091 RYL131091 SIH131091 SSD131091 TBZ131091 TLV131091 TVR131091 UFN131091 UPJ131091 UZF131091 VJB131091 VSX131091 WCT131091 WMP131091 WWL131091 M196627 JZ196627 TV196627 ADR196627 ANN196627 AXJ196627 BHF196627 BRB196627 CAX196627 CKT196627 CUP196627 DEL196627 DOH196627 DYD196627 EHZ196627 ERV196627 FBR196627 FLN196627 FVJ196627 GFF196627 GPB196627 GYX196627 HIT196627 HSP196627 ICL196627 IMH196627 IWD196627 JFZ196627 JPV196627 JZR196627 KJN196627 KTJ196627 LDF196627 LNB196627 LWX196627 MGT196627 MQP196627 NAL196627 NKH196627 NUD196627 ODZ196627 ONV196627 OXR196627 PHN196627 PRJ196627 QBF196627 QLB196627 QUX196627 RET196627 ROP196627 RYL196627 SIH196627 SSD196627 TBZ196627 TLV196627 TVR196627 UFN196627 UPJ196627 UZF196627 VJB196627 VSX196627 WCT196627 WMP196627 WWL196627 M262163 JZ262163 TV262163 ADR262163 ANN262163 AXJ262163 BHF262163 BRB262163 CAX262163 CKT262163 CUP262163 DEL262163 DOH262163 DYD262163 EHZ262163 ERV262163 FBR262163 FLN262163 FVJ262163 GFF262163 GPB262163 GYX262163 HIT262163 HSP262163 ICL262163 IMH262163 IWD262163 JFZ262163 JPV262163 JZR262163 KJN262163 KTJ262163 LDF262163 LNB262163 LWX262163 MGT262163 MQP262163 NAL262163 NKH262163 NUD262163 ODZ262163 ONV262163 OXR262163 PHN262163 PRJ262163 QBF262163 QLB262163 QUX262163 RET262163 ROP262163 RYL262163 SIH262163 SSD262163 TBZ262163 TLV262163 TVR262163 UFN262163 UPJ262163 UZF262163 VJB262163 VSX262163 WCT262163 WMP262163 WWL262163 M327699 JZ327699 TV327699 ADR327699 ANN327699 AXJ327699 BHF327699 BRB327699 CAX327699 CKT327699 CUP327699 DEL327699 DOH327699 DYD327699 EHZ327699 ERV327699 FBR327699 FLN327699 FVJ327699 GFF327699 GPB327699 GYX327699 HIT327699 HSP327699 ICL327699 IMH327699 IWD327699 JFZ327699 JPV327699 JZR327699 KJN327699 KTJ327699 LDF327699 LNB327699 LWX327699 MGT327699 MQP327699 NAL327699 NKH327699 NUD327699 ODZ327699 ONV327699 OXR327699 PHN327699 PRJ327699 QBF327699 QLB327699 QUX327699 RET327699 ROP327699 RYL327699 SIH327699 SSD327699 TBZ327699 TLV327699 TVR327699 UFN327699 UPJ327699 UZF327699 VJB327699 VSX327699 WCT327699 WMP327699 WWL327699 M393235 JZ393235 TV393235 ADR393235 ANN393235 AXJ393235 BHF393235 BRB393235 CAX393235 CKT393235 CUP393235 DEL393235 DOH393235 DYD393235 EHZ393235 ERV393235 FBR393235 FLN393235 FVJ393235 GFF393235 GPB393235 GYX393235 HIT393235 HSP393235 ICL393235 IMH393235 IWD393235 JFZ393235 JPV393235 JZR393235 KJN393235 KTJ393235 LDF393235 LNB393235 LWX393235 MGT393235 MQP393235 NAL393235 NKH393235 NUD393235 ODZ393235 ONV393235 OXR393235 PHN393235 PRJ393235 QBF393235 QLB393235 QUX393235 RET393235 ROP393235 RYL393235 SIH393235 SSD393235 TBZ393235 TLV393235 TVR393235 UFN393235 UPJ393235 UZF393235 VJB393235 VSX393235 WCT393235 WMP393235 WWL393235 M458771 JZ458771 TV458771 ADR458771 ANN458771 AXJ458771 BHF458771 BRB458771 CAX458771 CKT458771 CUP458771 DEL458771 DOH458771 DYD458771 EHZ458771 ERV458771 FBR458771 FLN458771 FVJ458771 GFF458771 GPB458771 GYX458771 HIT458771 HSP458771 ICL458771 IMH458771 IWD458771 JFZ458771 JPV458771 JZR458771 KJN458771 KTJ458771 LDF458771 LNB458771 LWX458771 MGT458771 MQP458771 NAL458771 NKH458771 NUD458771 ODZ458771 ONV458771 OXR458771 PHN458771 PRJ458771 QBF458771 QLB458771 QUX458771 RET458771 ROP458771 RYL458771 SIH458771 SSD458771 TBZ458771 TLV458771 TVR458771 UFN458771 UPJ458771 UZF458771 VJB458771 VSX458771 WCT458771 WMP458771 WWL458771 M524307 JZ524307 TV524307 ADR524307 ANN524307 AXJ524307 BHF524307 BRB524307 CAX524307 CKT524307 CUP524307 DEL524307 DOH524307 DYD524307 EHZ524307 ERV524307 FBR524307 FLN524307 FVJ524307 GFF524307 GPB524307 GYX524307 HIT524307 HSP524307 ICL524307 IMH524307 IWD524307 JFZ524307 JPV524307 JZR524307 KJN524307 KTJ524307 LDF524307 LNB524307 LWX524307 MGT524307 MQP524307 NAL524307 NKH524307 NUD524307 ODZ524307 ONV524307 OXR524307 PHN524307 PRJ524307 QBF524307 QLB524307 QUX524307 RET524307 ROP524307 RYL524307 SIH524307 SSD524307 TBZ524307 TLV524307 TVR524307 UFN524307 UPJ524307 UZF524307 VJB524307 VSX524307 WCT524307 WMP524307 WWL524307 M589843 JZ589843 TV589843 ADR589843 ANN589843 AXJ589843 BHF589843 BRB589843 CAX589843 CKT589843 CUP589843 DEL589843 DOH589843 DYD589843 EHZ589843 ERV589843 FBR589843 FLN589843 FVJ589843 GFF589843 GPB589843 GYX589843 HIT589843 HSP589843 ICL589843 IMH589843 IWD589843 JFZ589843 JPV589843 JZR589843 KJN589843 KTJ589843 LDF589843 LNB589843 LWX589843 MGT589843 MQP589843 NAL589843 NKH589843 NUD589843 ODZ589843 ONV589843 OXR589843 PHN589843 PRJ589843 QBF589843 QLB589843 QUX589843 RET589843 ROP589843 RYL589843 SIH589843 SSD589843 TBZ589843 TLV589843 TVR589843 UFN589843 UPJ589843 UZF589843 VJB589843 VSX589843 WCT589843 WMP589843 WWL589843 M655379 JZ655379 TV655379 ADR655379 ANN655379 AXJ655379 BHF655379 BRB655379 CAX655379 CKT655379 CUP655379 DEL655379 DOH655379 DYD655379 EHZ655379 ERV655379 FBR655379 FLN655379 FVJ655379 GFF655379 GPB655379 GYX655379 HIT655379 HSP655379 ICL655379 IMH655379 IWD655379 JFZ655379 JPV655379 JZR655379 KJN655379 KTJ655379 LDF655379 LNB655379 LWX655379 MGT655379 MQP655379 NAL655379 NKH655379 NUD655379 ODZ655379 ONV655379 OXR655379 PHN655379 PRJ655379 QBF655379 QLB655379 QUX655379 RET655379 ROP655379 RYL655379 SIH655379 SSD655379 TBZ655379 TLV655379 TVR655379 UFN655379 UPJ655379 UZF655379 VJB655379 VSX655379 WCT655379 WMP655379 WWL655379 M720915 JZ720915 TV720915 ADR720915 ANN720915 AXJ720915 BHF720915 BRB720915 CAX720915 CKT720915 CUP720915 DEL720915 DOH720915 DYD720915 EHZ720915 ERV720915 FBR720915 FLN720915 FVJ720915 GFF720915 GPB720915 GYX720915 HIT720915 HSP720915 ICL720915 IMH720915 IWD720915 JFZ720915 JPV720915 JZR720915 KJN720915 KTJ720915 LDF720915 LNB720915 LWX720915 MGT720915 MQP720915 NAL720915 NKH720915 NUD720915 ODZ720915 ONV720915 OXR720915 PHN720915 PRJ720915 QBF720915 QLB720915 QUX720915 RET720915 ROP720915 RYL720915 SIH720915 SSD720915 TBZ720915 TLV720915 TVR720915 UFN720915 UPJ720915 UZF720915 VJB720915 VSX720915 WCT720915 WMP720915 WWL720915 M786451 JZ786451 TV786451 ADR786451 ANN786451 AXJ786451 BHF786451 BRB786451 CAX786451 CKT786451 CUP786451 DEL786451 DOH786451 DYD786451 EHZ786451 ERV786451 FBR786451 FLN786451 FVJ786451 GFF786451 GPB786451 GYX786451 HIT786451 HSP786451 ICL786451 IMH786451 IWD786451 JFZ786451 JPV786451 JZR786451 KJN786451 KTJ786451 LDF786451 LNB786451 LWX786451 MGT786451 MQP786451 NAL786451 NKH786451 NUD786451 ODZ786451 ONV786451 OXR786451 PHN786451 PRJ786451 QBF786451 QLB786451 QUX786451 RET786451 ROP786451 RYL786451 SIH786451 SSD786451 TBZ786451 TLV786451 TVR786451 UFN786451 UPJ786451 UZF786451 VJB786451 VSX786451 WCT786451 WMP786451 WWL786451 M851987 JZ851987 TV851987 ADR851987 ANN851987 AXJ851987 BHF851987 BRB851987 CAX851987 CKT851987 CUP851987 DEL851987 DOH851987 DYD851987 EHZ851987 ERV851987 FBR851987 FLN851987 FVJ851987 GFF851987 GPB851987 GYX851987 HIT851987 HSP851987 ICL851987 IMH851987 IWD851987 JFZ851987 JPV851987 JZR851987 KJN851987 KTJ851987 LDF851987 LNB851987 LWX851987 MGT851987 MQP851987 NAL851987 NKH851987 NUD851987 ODZ851987 ONV851987 OXR851987 PHN851987 PRJ851987 QBF851987 QLB851987 QUX851987 RET851987 ROP851987 RYL851987 SIH851987 SSD851987 TBZ851987 TLV851987 TVR851987 UFN851987 UPJ851987 UZF851987 VJB851987 VSX851987 WCT851987 WMP851987 WWL851987 M917523 JZ917523 TV917523 ADR917523 ANN917523 AXJ917523 BHF917523 BRB917523 CAX917523 CKT917523 CUP917523 DEL917523 DOH917523 DYD917523 EHZ917523 ERV917523 FBR917523 FLN917523 FVJ917523 GFF917523 GPB917523 GYX917523 HIT917523 HSP917523 ICL917523 IMH917523 IWD917523 JFZ917523 JPV917523 JZR917523 KJN917523 KTJ917523 LDF917523 LNB917523 LWX917523 MGT917523 MQP917523 NAL917523 NKH917523 NUD917523 ODZ917523 ONV917523 OXR917523 PHN917523 PRJ917523 QBF917523 QLB917523 QUX917523 RET917523 ROP917523 RYL917523 SIH917523 SSD917523 TBZ917523 TLV917523 TVR917523 UFN917523 UPJ917523 UZF917523 VJB917523 VSX917523 WCT917523 WMP917523 WWL917523 M983059 JZ983059 TV983059 ADR983059 ANN983059 AXJ983059 BHF983059 BRB983059 CAX983059 CKT983059 CUP983059 DEL983059 DOH983059 DYD983059 EHZ983059 ERV983059 FBR983059 FLN983059 FVJ983059 GFF983059 GPB983059 GYX983059 HIT983059 HSP983059 ICL983059 IMH983059 IWD983059 JFZ983059 JPV983059 JZR983059 KJN983059 KTJ983059 LDF983059 LNB983059 LWX983059 MGT983059 MQP983059 NAL983059 NKH983059 NUD983059 ODZ983059 ONV983059 OXR983059 PHN983059 PRJ983059 QBF983059 QLB983059 QUX983059 RET983059 ROP983059 RYL983059 SIH983059 SSD983059 TBZ983059 TLV983059 TVR983059 UFN983059 UPJ983059 UZF983059 VJB983059 VSX983059 WCT983059 WMP98305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EB24 ANX24 AXT24 BHP24 BRL24 CBH24 CLD24 CUZ24 DEV24 DOR24 DYN24 EIJ24 ESF24 FCB24 FLX24 FVT24 GFP24 GPL24 GZH24 HJD24 HSZ24 ICV24 IMR24 IWN24 JGJ24 JQF24 KAB24 KJX24 KTT24 LDP24 LNL24 LXH24 MHD24 MQZ24 NAV24 NKR24 NUN24 OEJ24 OOF24 OYB24 PHX24 PRT24 QBP24 QLL24 QVH24 RFD24 ROZ24 RYV24 SIR24 SSN24 TCJ24 TMF24 TWB24 UFX24 UPT24 UZP24 VJL24 VTH24 WDD24 WMZ24 WWV24 KL24 UH24 W65555:W65556 KJ65555:KJ65556 UF65555:UF65556 AEB65555:AEB65556 ANX65555:ANX65556 AXT65555:AXT65556 BHP65555:BHP65556 BRL65555:BRL65556 CBH65555:CBH65556 CLD65555:CLD65556 CUZ65555:CUZ65556 DEV65555:DEV65556 DOR65555:DOR65556 DYN65555:DYN65556 EIJ65555:EIJ65556 ESF65555:ESF65556 FCB65555:FCB65556 FLX65555:FLX65556 FVT65555:FVT65556 GFP65555:GFP65556 GPL65555:GPL65556 GZH65555:GZH65556 HJD65555:HJD65556 HSZ65555:HSZ65556 ICV65555:ICV65556 IMR65555:IMR65556 IWN65555:IWN65556 JGJ65555:JGJ65556 JQF65555:JQF65556 KAB65555:KAB65556 KJX65555:KJX65556 KTT65555:KTT65556 LDP65555:LDP65556 LNL65555:LNL65556 LXH65555:LXH65556 MHD65555:MHD65556 MQZ65555:MQZ65556 NAV65555:NAV65556 NKR65555:NKR65556 NUN65555:NUN65556 OEJ65555:OEJ65556 OOF65555:OOF65556 OYB65555:OYB65556 PHX65555:PHX65556 PRT65555:PRT65556 QBP65555:QBP65556 QLL65555:QLL65556 QVH65555:QVH65556 RFD65555:RFD65556 ROZ65555:ROZ65556 RYV65555:RYV65556 SIR65555:SIR65556 SSN65555:SSN65556 TCJ65555:TCJ65556 TMF65555:TMF65556 TWB65555:TWB65556 UFX65555:UFX65556 UPT65555:UPT65556 UZP65555:UZP65556 VJL65555:VJL65556 VTH65555:VTH65556 WDD65555:WDD65556 WMZ65555:WMZ65556 WWV65555:WWV65556 W131091:W131092 KJ131091:KJ131092 UF131091:UF131092 AEB131091:AEB131092 ANX131091:ANX131092 AXT131091:AXT131092 BHP131091:BHP131092 BRL131091:BRL131092 CBH131091:CBH131092 CLD131091:CLD131092 CUZ131091:CUZ131092 DEV131091:DEV131092 DOR131091:DOR131092 DYN131091:DYN131092 EIJ131091:EIJ131092 ESF131091:ESF131092 FCB131091:FCB131092 FLX131091:FLX131092 FVT131091:FVT131092 GFP131091:GFP131092 GPL131091:GPL131092 GZH131091:GZH131092 HJD131091:HJD131092 HSZ131091:HSZ131092 ICV131091:ICV131092 IMR131091:IMR131092 IWN131091:IWN131092 JGJ131091:JGJ131092 JQF131091:JQF131092 KAB131091:KAB131092 KJX131091:KJX131092 KTT131091:KTT131092 LDP131091:LDP131092 LNL131091:LNL131092 LXH131091:LXH131092 MHD131091:MHD131092 MQZ131091:MQZ131092 NAV131091:NAV131092 NKR131091:NKR131092 NUN131091:NUN131092 OEJ131091:OEJ131092 OOF131091:OOF131092 OYB131091:OYB131092 PHX131091:PHX131092 PRT131091:PRT131092 QBP131091:QBP131092 QLL131091:QLL131092 QVH131091:QVH131092 RFD131091:RFD131092 ROZ131091:ROZ131092 RYV131091:RYV131092 SIR131091:SIR131092 SSN131091:SSN131092 TCJ131091:TCJ131092 TMF131091:TMF131092 TWB131091:TWB131092 UFX131091:UFX131092 UPT131091:UPT131092 UZP131091:UZP131092 VJL131091:VJL131092 VTH131091:VTH131092 WDD131091:WDD131092 WMZ131091:WMZ131092 WWV131091:WWV131092 W196627:W196628 KJ196627:KJ196628 UF196627:UF196628 AEB196627:AEB196628 ANX196627:ANX196628 AXT196627:AXT196628 BHP196627:BHP196628 BRL196627:BRL196628 CBH196627:CBH196628 CLD196627:CLD196628 CUZ196627:CUZ196628 DEV196627:DEV196628 DOR196627:DOR196628 DYN196627:DYN196628 EIJ196627:EIJ196628 ESF196627:ESF196628 FCB196627:FCB196628 FLX196627:FLX196628 FVT196627:FVT196628 GFP196627:GFP196628 GPL196627:GPL196628 GZH196627:GZH196628 HJD196627:HJD196628 HSZ196627:HSZ196628 ICV196627:ICV196628 IMR196627:IMR196628 IWN196627:IWN196628 JGJ196627:JGJ196628 JQF196627:JQF196628 KAB196627:KAB196628 KJX196627:KJX196628 KTT196627:KTT196628 LDP196627:LDP196628 LNL196627:LNL196628 LXH196627:LXH196628 MHD196627:MHD196628 MQZ196627:MQZ196628 NAV196627:NAV196628 NKR196627:NKR196628 NUN196627:NUN196628 OEJ196627:OEJ196628 OOF196627:OOF196628 OYB196627:OYB196628 PHX196627:PHX196628 PRT196627:PRT196628 QBP196627:QBP196628 QLL196627:QLL196628 QVH196627:QVH196628 RFD196627:RFD196628 ROZ196627:ROZ196628 RYV196627:RYV196628 SIR196627:SIR196628 SSN196627:SSN196628 TCJ196627:TCJ196628 TMF196627:TMF196628 TWB196627:TWB196628 UFX196627:UFX196628 UPT196627:UPT196628 UZP196627:UZP196628 VJL196627:VJL196628 VTH196627:VTH196628 WDD196627:WDD196628 WMZ196627:WMZ196628 WWV196627:WWV196628 W262163:W262164 KJ262163:KJ262164 UF262163:UF262164 AEB262163:AEB262164 ANX262163:ANX262164 AXT262163:AXT262164 BHP262163:BHP262164 BRL262163:BRL262164 CBH262163:CBH262164 CLD262163:CLD262164 CUZ262163:CUZ262164 DEV262163:DEV262164 DOR262163:DOR262164 DYN262163:DYN262164 EIJ262163:EIJ262164 ESF262163:ESF262164 FCB262163:FCB262164 FLX262163:FLX262164 FVT262163:FVT262164 GFP262163:GFP262164 GPL262163:GPL262164 GZH262163:GZH262164 HJD262163:HJD262164 HSZ262163:HSZ262164 ICV262163:ICV262164 IMR262163:IMR262164 IWN262163:IWN262164 JGJ262163:JGJ262164 JQF262163:JQF262164 KAB262163:KAB262164 KJX262163:KJX262164 KTT262163:KTT262164 LDP262163:LDP262164 LNL262163:LNL262164 LXH262163:LXH262164 MHD262163:MHD262164 MQZ262163:MQZ262164 NAV262163:NAV262164 NKR262163:NKR262164 NUN262163:NUN262164 OEJ262163:OEJ262164 OOF262163:OOF262164 OYB262163:OYB262164 PHX262163:PHX262164 PRT262163:PRT262164 QBP262163:QBP262164 QLL262163:QLL262164 QVH262163:QVH262164 RFD262163:RFD262164 ROZ262163:ROZ262164 RYV262163:RYV262164 SIR262163:SIR262164 SSN262163:SSN262164 TCJ262163:TCJ262164 TMF262163:TMF262164 TWB262163:TWB262164 UFX262163:UFX262164 UPT262163:UPT262164 UZP262163:UZP262164 VJL262163:VJL262164 VTH262163:VTH262164 WDD262163:WDD262164 WMZ262163:WMZ262164 WWV262163:WWV262164 W327699:W327700 KJ327699:KJ327700 UF327699:UF327700 AEB327699:AEB327700 ANX327699:ANX327700 AXT327699:AXT327700 BHP327699:BHP327700 BRL327699:BRL327700 CBH327699:CBH327700 CLD327699:CLD327700 CUZ327699:CUZ327700 DEV327699:DEV327700 DOR327699:DOR327700 DYN327699:DYN327700 EIJ327699:EIJ327700 ESF327699:ESF327700 FCB327699:FCB327700 FLX327699:FLX327700 FVT327699:FVT327700 GFP327699:GFP327700 GPL327699:GPL327700 GZH327699:GZH327700 HJD327699:HJD327700 HSZ327699:HSZ327700 ICV327699:ICV327700 IMR327699:IMR327700 IWN327699:IWN327700 JGJ327699:JGJ327700 JQF327699:JQF327700 KAB327699:KAB327700 KJX327699:KJX327700 KTT327699:KTT327700 LDP327699:LDP327700 LNL327699:LNL327700 LXH327699:LXH327700 MHD327699:MHD327700 MQZ327699:MQZ327700 NAV327699:NAV327700 NKR327699:NKR327700 NUN327699:NUN327700 OEJ327699:OEJ327700 OOF327699:OOF327700 OYB327699:OYB327700 PHX327699:PHX327700 PRT327699:PRT327700 QBP327699:QBP327700 QLL327699:QLL327700 QVH327699:QVH327700 RFD327699:RFD327700 ROZ327699:ROZ327700 RYV327699:RYV327700 SIR327699:SIR327700 SSN327699:SSN327700 TCJ327699:TCJ327700 TMF327699:TMF327700 TWB327699:TWB327700 UFX327699:UFX327700 UPT327699:UPT327700 UZP327699:UZP327700 VJL327699:VJL327700 VTH327699:VTH327700 WDD327699:WDD327700 WMZ327699:WMZ327700 WWV327699:WWV327700 W393235:W393236 KJ393235:KJ393236 UF393235:UF393236 AEB393235:AEB393236 ANX393235:ANX393236 AXT393235:AXT393236 BHP393235:BHP393236 BRL393235:BRL393236 CBH393235:CBH393236 CLD393235:CLD393236 CUZ393235:CUZ393236 DEV393235:DEV393236 DOR393235:DOR393236 DYN393235:DYN393236 EIJ393235:EIJ393236 ESF393235:ESF393236 FCB393235:FCB393236 FLX393235:FLX393236 FVT393235:FVT393236 GFP393235:GFP393236 GPL393235:GPL393236 GZH393235:GZH393236 HJD393235:HJD393236 HSZ393235:HSZ393236 ICV393235:ICV393236 IMR393235:IMR393236 IWN393235:IWN393236 JGJ393235:JGJ393236 JQF393235:JQF393236 KAB393235:KAB393236 KJX393235:KJX393236 KTT393235:KTT393236 LDP393235:LDP393236 LNL393235:LNL393236 LXH393235:LXH393236 MHD393235:MHD393236 MQZ393235:MQZ393236 NAV393235:NAV393236 NKR393235:NKR393236 NUN393235:NUN393236 OEJ393235:OEJ393236 OOF393235:OOF393236 OYB393235:OYB393236 PHX393235:PHX393236 PRT393235:PRT393236 QBP393235:QBP393236 QLL393235:QLL393236 QVH393235:QVH393236 RFD393235:RFD393236 ROZ393235:ROZ393236 RYV393235:RYV393236 SIR393235:SIR393236 SSN393235:SSN393236 TCJ393235:TCJ393236 TMF393235:TMF393236 TWB393235:TWB393236 UFX393235:UFX393236 UPT393235:UPT393236 UZP393235:UZP393236 VJL393235:VJL393236 VTH393235:VTH393236 WDD393235:WDD393236 WMZ393235:WMZ393236 WWV393235:WWV393236 W458771:W458772 KJ458771:KJ458772 UF458771:UF458772 AEB458771:AEB458772 ANX458771:ANX458772 AXT458771:AXT458772 BHP458771:BHP458772 BRL458771:BRL458772 CBH458771:CBH458772 CLD458771:CLD458772 CUZ458771:CUZ458772 DEV458771:DEV458772 DOR458771:DOR458772 DYN458771:DYN458772 EIJ458771:EIJ458772 ESF458771:ESF458772 FCB458771:FCB458772 FLX458771:FLX458772 FVT458771:FVT458772 GFP458771:GFP458772 GPL458771:GPL458772 GZH458771:GZH458772 HJD458771:HJD458772 HSZ458771:HSZ458772 ICV458771:ICV458772 IMR458771:IMR458772 IWN458771:IWN458772 JGJ458771:JGJ458772 JQF458771:JQF458772 KAB458771:KAB458772 KJX458771:KJX458772 KTT458771:KTT458772 LDP458771:LDP458772 LNL458771:LNL458772 LXH458771:LXH458772 MHD458771:MHD458772 MQZ458771:MQZ458772 NAV458771:NAV458772 NKR458771:NKR458772 NUN458771:NUN458772 OEJ458771:OEJ458772 OOF458771:OOF458772 OYB458771:OYB458772 PHX458771:PHX458772 PRT458771:PRT458772 QBP458771:QBP458772 QLL458771:QLL458772 QVH458771:QVH458772 RFD458771:RFD458772 ROZ458771:ROZ458772 RYV458771:RYV458772 SIR458771:SIR458772 SSN458771:SSN458772 TCJ458771:TCJ458772 TMF458771:TMF458772 TWB458771:TWB458772 UFX458771:UFX458772 UPT458771:UPT458772 UZP458771:UZP458772 VJL458771:VJL458772 VTH458771:VTH458772 WDD458771:WDD458772 WMZ458771:WMZ458772 WWV458771:WWV458772 W524307:W524308 KJ524307:KJ524308 UF524307:UF524308 AEB524307:AEB524308 ANX524307:ANX524308 AXT524307:AXT524308 BHP524307:BHP524308 BRL524307:BRL524308 CBH524307:CBH524308 CLD524307:CLD524308 CUZ524307:CUZ524308 DEV524307:DEV524308 DOR524307:DOR524308 DYN524307:DYN524308 EIJ524307:EIJ524308 ESF524307:ESF524308 FCB524307:FCB524308 FLX524307:FLX524308 FVT524307:FVT524308 GFP524307:GFP524308 GPL524307:GPL524308 GZH524307:GZH524308 HJD524307:HJD524308 HSZ524307:HSZ524308 ICV524307:ICV524308 IMR524307:IMR524308 IWN524307:IWN524308 JGJ524307:JGJ524308 JQF524307:JQF524308 KAB524307:KAB524308 KJX524307:KJX524308 KTT524307:KTT524308 LDP524307:LDP524308 LNL524307:LNL524308 LXH524307:LXH524308 MHD524307:MHD524308 MQZ524307:MQZ524308 NAV524307:NAV524308 NKR524307:NKR524308 NUN524307:NUN524308 OEJ524307:OEJ524308 OOF524307:OOF524308 OYB524307:OYB524308 PHX524307:PHX524308 PRT524307:PRT524308 QBP524307:QBP524308 QLL524307:QLL524308 QVH524307:QVH524308 RFD524307:RFD524308 ROZ524307:ROZ524308 RYV524307:RYV524308 SIR524307:SIR524308 SSN524307:SSN524308 TCJ524307:TCJ524308 TMF524307:TMF524308 TWB524307:TWB524308 UFX524307:UFX524308 UPT524307:UPT524308 UZP524307:UZP524308 VJL524307:VJL524308 VTH524307:VTH524308 WDD524307:WDD524308 WMZ524307:WMZ524308 WWV524307:WWV524308 W589843:W589844 KJ589843:KJ589844 UF589843:UF589844 AEB589843:AEB589844 ANX589843:ANX589844 AXT589843:AXT589844 BHP589843:BHP589844 BRL589843:BRL589844 CBH589843:CBH589844 CLD589843:CLD589844 CUZ589843:CUZ589844 DEV589843:DEV589844 DOR589843:DOR589844 DYN589843:DYN589844 EIJ589843:EIJ589844 ESF589843:ESF589844 FCB589843:FCB589844 FLX589843:FLX589844 FVT589843:FVT589844 GFP589843:GFP589844 GPL589843:GPL589844 GZH589843:GZH589844 HJD589843:HJD589844 HSZ589843:HSZ589844 ICV589843:ICV589844 IMR589843:IMR589844 IWN589843:IWN589844 JGJ589843:JGJ589844 JQF589843:JQF589844 KAB589843:KAB589844 KJX589843:KJX589844 KTT589843:KTT589844 LDP589843:LDP589844 LNL589843:LNL589844 LXH589843:LXH589844 MHD589843:MHD589844 MQZ589843:MQZ589844 NAV589843:NAV589844 NKR589843:NKR589844 NUN589843:NUN589844 OEJ589843:OEJ589844 OOF589843:OOF589844 OYB589843:OYB589844 PHX589843:PHX589844 PRT589843:PRT589844 QBP589843:QBP589844 QLL589843:QLL589844 QVH589843:QVH589844 RFD589843:RFD589844 ROZ589843:ROZ589844 RYV589843:RYV589844 SIR589843:SIR589844 SSN589843:SSN589844 TCJ589843:TCJ589844 TMF589843:TMF589844 TWB589843:TWB589844 UFX589843:UFX589844 UPT589843:UPT589844 UZP589843:UZP589844 VJL589843:VJL589844 VTH589843:VTH589844 WDD589843:WDD589844 WMZ589843:WMZ589844 WWV589843:WWV589844 W655379:W655380 KJ655379:KJ655380 UF655379:UF655380 AEB655379:AEB655380 ANX655379:ANX655380 AXT655379:AXT655380 BHP655379:BHP655380 BRL655379:BRL655380 CBH655379:CBH655380 CLD655379:CLD655380 CUZ655379:CUZ655380 DEV655379:DEV655380 DOR655379:DOR655380 DYN655379:DYN655380 EIJ655379:EIJ655380 ESF655379:ESF655380 FCB655379:FCB655380 FLX655379:FLX655380 FVT655379:FVT655380 GFP655379:GFP655380 GPL655379:GPL655380 GZH655379:GZH655380 HJD655379:HJD655380 HSZ655379:HSZ655380 ICV655379:ICV655380 IMR655379:IMR655380 IWN655379:IWN655380 JGJ655379:JGJ655380 JQF655379:JQF655380 KAB655379:KAB655380 KJX655379:KJX655380 KTT655379:KTT655380 LDP655379:LDP655380 LNL655379:LNL655380 LXH655379:LXH655380 MHD655379:MHD655380 MQZ655379:MQZ655380 NAV655379:NAV655380 NKR655379:NKR655380 NUN655379:NUN655380 OEJ655379:OEJ655380 OOF655379:OOF655380 OYB655379:OYB655380 PHX655379:PHX655380 PRT655379:PRT655380 QBP655379:QBP655380 QLL655379:QLL655380 QVH655379:QVH655380 RFD655379:RFD655380 ROZ655379:ROZ655380 RYV655379:RYV655380 SIR655379:SIR655380 SSN655379:SSN655380 TCJ655379:TCJ655380 TMF655379:TMF655380 TWB655379:TWB655380 UFX655379:UFX655380 UPT655379:UPT655380 UZP655379:UZP655380 VJL655379:VJL655380 VTH655379:VTH655380 WDD655379:WDD655380 WMZ655379:WMZ655380 WWV655379:WWV655380 W720915:W720916 KJ720915:KJ720916 UF720915:UF720916 AEB720915:AEB720916 ANX720915:ANX720916 AXT720915:AXT720916 BHP720915:BHP720916 BRL720915:BRL720916 CBH720915:CBH720916 CLD720915:CLD720916 CUZ720915:CUZ720916 DEV720915:DEV720916 DOR720915:DOR720916 DYN720915:DYN720916 EIJ720915:EIJ720916 ESF720915:ESF720916 FCB720915:FCB720916 FLX720915:FLX720916 FVT720915:FVT720916 GFP720915:GFP720916 GPL720915:GPL720916 GZH720915:GZH720916 HJD720915:HJD720916 HSZ720915:HSZ720916 ICV720915:ICV720916 IMR720915:IMR720916 IWN720915:IWN720916 JGJ720915:JGJ720916 JQF720915:JQF720916 KAB720915:KAB720916 KJX720915:KJX720916 KTT720915:KTT720916 LDP720915:LDP720916 LNL720915:LNL720916 LXH720915:LXH720916 MHD720915:MHD720916 MQZ720915:MQZ720916 NAV720915:NAV720916 NKR720915:NKR720916 NUN720915:NUN720916 OEJ720915:OEJ720916 OOF720915:OOF720916 OYB720915:OYB720916 PHX720915:PHX720916 PRT720915:PRT720916 QBP720915:QBP720916 QLL720915:QLL720916 QVH720915:QVH720916 RFD720915:RFD720916 ROZ720915:ROZ720916 RYV720915:RYV720916 SIR720915:SIR720916 SSN720915:SSN720916 TCJ720915:TCJ720916 TMF720915:TMF720916 TWB720915:TWB720916 UFX720915:UFX720916 UPT720915:UPT720916 UZP720915:UZP720916 VJL720915:VJL720916 VTH720915:VTH720916 WDD720915:WDD720916 WMZ720915:WMZ720916 WWV720915:WWV720916 W786451:W786452 KJ786451:KJ786452 UF786451:UF786452 AEB786451:AEB786452 ANX786451:ANX786452 AXT786451:AXT786452 BHP786451:BHP786452 BRL786451:BRL786452 CBH786451:CBH786452 CLD786451:CLD786452 CUZ786451:CUZ786452 DEV786451:DEV786452 DOR786451:DOR786452 DYN786451:DYN786452 EIJ786451:EIJ786452 ESF786451:ESF786452 FCB786451:FCB786452 FLX786451:FLX786452 FVT786451:FVT786452 GFP786451:GFP786452 GPL786451:GPL786452 GZH786451:GZH786452 HJD786451:HJD786452 HSZ786451:HSZ786452 ICV786451:ICV786452 IMR786451:IMR786452 IWN786451:IWN786452 JGJ786451:JGJ786452 JQF786451:JQF786452 KAB786451:KAB786452 KJX786451:KJX786452 KTT786451:KTT786452 LDP786451:LDP786452 LNL786451:LNL786452 LXH786451:LXH786452 MHD786451:MHD786452 MQZ786451:MQZ786452 NAV786451:NAV786452 NKR786451:NKR786452 NUN786451:NUN786452 OEJ786451:OEJ786452 OOF786451:OOF786452 OYB786451:OYB786452 PHX786451:PHX786452 PRT786451:PRT786452 QBP786451:QBP786452 QLL786451:QLL786452 QVH786451:QVH786452 RFD786451:RFD786452 ROZ786451:ROZ786452 RYV786451:RYV786452 SIR786451:SIR786452 SSN786451:SSN786452 TCJ786451:TCJ786452 TMF786451:TMF786452 TWB786451:TWB786452 UFX786451:UFX786452 UPT786451:UPT786452 UZP786451:UZP786452 VJL786451:VJL786452 VTH786451:VTH786452 WDD786451:WDD786452 WMZ786451:WMZ786452 WWV786451:WWV786452 W851987:W851988 KJ851987:KJ851988 UF851987:UF851988 AEB851987:AEB851988 ANX851987:ANX851988 AXT851987:AXT851988 BHP851987:BHP851988 BRL851987:BRL851988 CBH851987:CBH851988 CLD851987:CLD851988 CUZ851987:CUZ851988 DEV851987:DEV851988 DOR851987:DOR851988 DYN851987:DYN851988 EIJ851987:EIJ851988 ESF851987:ESF851988 FCB851987:FCB851988 FLX851987:FLX851988 FVT851987:FVT851988 GFP851987:GFP851988 GPL851987:GPL851988 GZH851987:GZH851988 HJD851987:HJD851988 HSZ851987:HSZ851988 ICV851987:ICV851988 IMR851987:IMR851988 IWN851987:IWN851988 JGJ851987:JGJ851988 JQF851987:JQF851988 KAB851987:KAB851988 KJX851987:KJX851988 KTT851987:KTT851988 LDP851987:LDP851988 LNL851987:LNL851988 LXH851987:LXH851988 MHD851987:MHD851988 MQZ851987:MQZ851988 NAV851987:NAV851988 NKR851987:NKR851988 NUN851987:NUN851988 OEJ851987:OEJ851988 OOF851987:OOF851988 OYB851987:OYB851988 PHX851987:PHX851988 PRT851987:PRT851988 QBP851987:QBP851988 QLL851987:QLL851988 QVH851987:QVH851988 RFD851987:RFD851988 ROZ851987:ROZ851988 RYV851987:RYV851988 SIR851987:SIR851988 SSN851987:SSN851988 TCJ851987:TCJ851988 TMF851987:TMF851988 TWB851987:TWB851988 UFX851987:UFX851988 UPT851987:UPT851988 UZP851987:UZP851988 VJL851987:VJL851988 VTH851987:VTH851988 WDD851987:WDD851988 WMZ851987:WMZ851988 WWV851987:WWV851988 W917523:W917524 KJ917523:KJ917524 UF917523:UF917524 AEB917523:AEB917524 ANX917523:ANX917524 AXT917523:AXT917524 BHP917523:BHP917524 BRL917523:BRL917524 CBH917523:CBH917524 CLD917523:CLD917524 CUZ917523:CUZ917524 DEV917523:DEV917524 DOR917523:DOR917524 DYN917523:DYN917524 EIJ917523:EIJ917524 ESF917523:ESF917524 FCB917523:FCB917524 FLX917523:FLX917524 FVT917523:FVT917524 GFP917523:GFP917524 GPL917523:GPL917524 GZH917523:GZH917524 HJD917523:HJD917524 HSZ917523:HSZ917524 ICV917523:ICV917524 IMR917523:IMR917524 IWN917523:IWN917524 JGJ917523:JGJ917524 JQF917523:JQF917524 KAB917523:KAB917524 KJX917523:KJX917524 KTT917523:KTT917524 LDP917523:LDP917524 LNL917523:LNL917524 LXH917523:LXH917524 MHD917523:MHD917524 MQZ917523:MQZ917524 NAV917523:NAV917524 NKR917523:NKR917524 NUN917523:NUN917524 OEJ917523:OEJ917524 OOF917523:OOF917524 OYB917523:OYB917524 PHX917523:PHX917524 PRT917523:PRT917524 QBP917523:QBP917524 QLL917523:QLL917524 QVH917523:QVH917524 RFD917523:RFD917524 ROZ917523:ROZ917524 RYV917523:RYV917524 SIR917523:SIR917524 SSN917523:SSN917524 TCJ917523:TCJ917524 TMF917523:TMF917524 TWB917523:TWB917524 UFX917523:UFX917524 UPT917523:UPT917524 UZP917523:UZP917524 VJL917523:VJL917524 VTH917523:VTH917524 WDD917523:WDD917524 WMZ917523:WMZ917524 WWV917523:WWV917524 W983059:W983060 KJ983059:KJ983060 UF983059:UF983060 AEB983059:AEB983060 ANX983059:ANX983060 AXT983059:AXT983060 BHP983059:BHP983060 BRL983059:BRL983060 CBH983059:CBH983060 CLD983059:CLD983060 CUZ983059:CUZ983060 DEV983059:DEV983060 DOR983059:DOR983060 DYN983059:DYN983060 EIJ983059:EIJ983060 ESF983059:ESF983060 FCB983059:FCB983060 FLX983059:FLX983060 FVT983059:FVT983060 GFP983059:GFP983060 GPL983059:GPL983060 GZH983059:GZH983060 HJD983059:HJD983060 HSZ983059:HSZ983060 ICV983059:ICV983060 IMR983059:IMR983060 IWN983059:IWN983060 JGJ983059:JGJ983060 JQF983059:JQF983060 KAB983059:KAB983060 KJX983059:KJX983060 KTT983059:KTT983060 LDP983059:LDP983060 LNL983059:LNL983060 LXH983059:LXH983060 MHD983059:MHD983060 MQZ983059:MQZ983060 NAV983059:NAV983060 NKR983059:NKR983060 NUN983059:NUN983060 OEJ983059:OEJ983060 OOF983059:OOF983060 OYB983059:OYB983060 PHX983059:PHX983060 PRT983059:PRT983060 QBP983059:QBP983060 QLL983059:QLL983060 QVH983059:QVH983060 RFD983059:RFD983060 ROZ983059:ROZ983060 RYV983059:RYV983060 SIR983059:SIR983060 SSN983059:SSN983060 TCJ983059:TCJ983060 TMF983059:TMF983060 TWB983059:TWB983060 UFX983059:UFX983060 UPT983059:UPT983060 UZP983059:UZP983060 VJL983059:VJL983060 VTH983059:VTH983060 WDD983059:WDD983060 WMZ983059:WMZ983060 WWV983059:WWV983060 AED24 ANZ24 AXV24 BHR24 BRN24 CBJ24 CLF24 CVB24 DEX24 DOT24 DYP24 EIL24 ESH24 FCD24 FLZ24 FVV24 GFR24 GPN24 GZJ24 HJF24 HTB24 ICX24 IMT24 IWP24 JGL24 JQH24 KAD24 KJZ24 KTV24 LDR24 LNN24 LXJ24 MHF24 MRB24 NAX24 NKT24 NUP24 OEL24 OOH24 OYD24 PHZ24 PRV24 QBR24 QLN24 QVJ24 RFF24 RPB24 RYX24 SIT24 SSP24 TCL24 TMH24 TWD24 UFZ24 UPV24 UZR24 VJN24 VTJ24 WDF24 WNB24 WWX24 KJ24 WWX983059:WWX983060 Y65555:Y65556 KL65555:KL65556 UH65555:UH65556 AED65555:AED65556 ANZ65555:ANZ65556 AXV65555:AXV65556 BHR65555:BHR65556 BRN65555:BRN65556 CBJ65555:CBJ65556 CLF65555:CLF65556 CVB65555:CVB65556 DEX65555:DEX65556 DOT65555:DOT65556 DYP65555:DYP65556 EIL65555:EIL65556 ESH65555:ESH65556 FCD65555:FCD65556 FLZ65555:FLZ65556 FVV65555:FVV65556 GFR65555:GFR65556 GPN65555:GPN65556 GZJ65555:GZJ65556 HJF65555:HJF65556 HTB65555:HTB65556 ICX65555:ICX65556 IMT65555:IMT65556 IWP65555:IWP65556 JGL65555:JGL65556 JQH65555:JQH65556 KAD65555:KAD65556 KJZ65555:KJZ65556 KTV65555:KTV65556 LDR65555:LDR65556 LNN65555:LNN65556 LXJ65555:LXJ65556 MHF65555:MHF65556 MRB65555:MRB65556 NAX65555:NAX65556 NKT65555:NKT65556 NUP65555:NUP65556 OEL65555:OEL65556 OOH65555:OOH65556 OYD65555:OYD65556 PHZ65555:PHZ65556 PRV65555:PRV65556 QBR65555:QBR65556 QLN65555:QLN65556 QVJ65555:QVJ65556 RFF65555:RFF65556 RPB65555:RPB65556 RYX65555:RYX65556 SIT65555:SIT65556 SSP65555:SSP65556 TCL65555:TCL65556 TMH65555:TMH65556 TWD65555:TWD65556 UFZ65555:UFZ65556 UPV65555:UPV65556 UZR65555:UZR65556 VJN65555:VJN65556 VTJ65555:VTJ65556 WDF65555:WDF65556 WNB65555:WNB65556 WWX65555:WWX65556 Y131091:Y131092 KL131091:KL131092 UH131091:UH131092 AED131091:AED131092 ANZ131091:ANZ131092 AXV131091:AXV131092 BHR131091:BHR131092 BRN131091:BRN131092 CBJ131091:CBJ131092 CLF131091:CLF131092 CVB131091:CVB131092 DEX131091:DEX131092 DOT131091:DOT131092 DYP131091:DYP131092 EIL131091:EIL131092 ESH131091:ESH131092 FCD131091:FCD131092 FLZ131091:FLZ131092 FVV131091:FVV131092 GFR131091:GFR131092 GPN131091:GPN131092 GZJ131091:GZJ131092 HJF131091:HJF131092 HTB131091:HTB131092 ICX131091:ICX131092 IMT131091:IMT131092 IWP131091:IWP131092 JGL131091:JGL131092 JQH131091:JQH131092 KAD131091:KAD131092 KJZ131091:KJZ131092 KTV131091:KTV131092 LDR131091:LDR131092 LNN131091:LNN131092 LXJ131091:LXJ131092 MHF131091:MHF131092 MRB131091:MRB131092 NAX131091:NAX131092 NKT131091:NKT131092 NUP131091:NUP131092 OEL131091:OEL131092 OOH131091:OOH131092 OYD131091:OYD131092 PHZ131091:PHZ131092 PRV131091:PRV131092 QBR131091:QBR131092 QLN131091:QLN131092 QVJ131091:QVJ131092 RFF131091:RFF131092 RPB131091:RPB131092 RYX131091:RYX131092 SIT131091:SIT131092 SSP131091:SSP131092 TCL131091:TCL131092 TMH131091:TMH131092 TWD131091:TWD131092 UFZ131091:UFZ131092 UPV131091:UPV131092 UZR131091:UZR131092 VJN131091:VJN131092 VTJ131091:VTJ131092 WDF131091:WDF131092 WNB131091:WNB131092 WWX131091:WWX131092 Y196627:Y196628 KL196627:KL196628 UH196627:UH196628 AED196627:AED196628 ANZ196627:ANZ196628 AXV196627:AXV196628 BHR196627:BHR196628 BRN196627:BRN196628 CBJ196627:CBJ196628 CLF196627:CLF196628 CVB196627:CVB196628 DEX196627:DEX196628 DOT196627:DOT196628 DYP196627:DYP196628 EIL196627:EIL196628 ESH196627:ESH196628 FCD196627:FCD196628 FLZ196627:FLZ196628 FVV196627:FVV196628 GFR196627:GFR196628 GPN196627:GPN196628 GZJ196627:GZJ196628 HJF196627:HJF196628 HTB196627:HTB196628 ICX196627:ICX196628 IMT196627:IMT196628 IWP196627:IWP196628 JGL196627:JGL196628 JQH196627:JQH196628 KAD196627:KAD196628 KJZ196627:KJZ196628 KTV196627:KTV196628 LDR196627:LDR196628 LNN196627:LNN196628 LXJ196627:LXJ196628 MHF196627:MHF196628 MRB196627:MRB196628 NAX196627:NAX196628 NKT196627:NKT196628 NUP196627:NUP196628 OEL196627:OEL196628 OOH196627:OOH196628 OYD196627:OYD196628 PHZ196627:PHZ196628 PRV196627:PRV196628 QBR196627:QBR196628 QLN196627:QLN196628 QVJ196627:QVJ196628 RFF196627:RFF196628 RPB196627:RPB196628 RYX196627:RYX196628 SIT196627:SIT196628 SSP196627:SSP196628 TCL196627:TCL196628 TMH196627:TMH196628 TWD196627:TWD196628 UFZ196627:UFZ196628 UPV196627:UPV196628 UZR196627:UZR196628 VJN196627:VJN196628 VTJ196627:VTJ196628 WDF196627:WDF196628 WNB196627:WNB196628 WWX196627:WWX196628 Y262163:Y262164 KL262163:KL262164 UH262163:UH262164 AED262163:AED262164 ANZ262163:ANZ262164 AXV262163:AXV262164 BHR262163:BHR262164 BRN262163:BRN262164 CBJ262163:CBJ262164 CLF262163:CLF262164 CVB262163:CVB262164 DEX262163:DEX262164 DOT262163:DOT262164 DYP262163:DYP262164 EIL262163:EIL262164 ESH262163:ESH262164 FCD262163:FCD262164 FLZ262163:FLZ262164 FVV262163:FVV262164 GFR262163:GFR262164 GPN262163:GPN262164 GZJ262163:GZJ262164 HJF262163:HJF262164 HTB262163:HTB262164 ICX262163:ICX262164 IMT262163:IMT262164 IWP262163:IWP262164 JGL262163:JGL262164 JQH262163:JQH262164 KAD262163:KAD262164 KJZ262163:KJZ262164 KTV262163:KTV262164 LDR262163:LDR262164 LNN262163:LNN262164 LXJ262163:LXJ262164 MHF262163:MHF262164 MRB262163:MRB262164 NAX262163:NAX262164 NKT262163:NKT262164 NUP262163:NUP262164 OEL262163:OEL262164 OOH262163:OOH262164 OYD262163:OYD262164 PHZ262163:PHZ262164 PRV262163:PRV262164 QBR262163:QBR262164 QLN262163:QLN262164 QVJ262163:QVJ262164 RFF262163:RFF262164 RPB262163:RPB262164 RYX262163:RYX262164 SIT262163:SIT262164 SSP262163:SSP262164 TCL262163:TCL262164 TMH262163:TMH262164 TWD262163:TWD262164 UFZ262163:UFZ262164 UPV262163:UPV262164 UZR262163:UZR262164 VJN262163:VJN262164 VTJ262163:VTJ262164 WDF262163:WDF262164 WNB262163:WNB262164 WWX262163:WWX262164 Y327699:Y327700 KL327699:KL327700 UH327699:UH327700 AED327699:AED327700 ANZ327699:ANZ327700 AXV327699:AXV327700 BHR327699:BHR327700 BRN327699:BRN327700 CBJ327699:CBJ327700 CLF327699:CLF327700 CVB327699:CVB327700 DEX327699:DEX327700 DOT327699:DOT327700 DYP327699:DYP327700 EIL327699:EIL327700 ESH327699:ESH327700 FCD327699:FCD327700 FLZ327699:FLZ327700 FVV327699:FVV327700 GFR327699:GFR327700 GPN327699:GPN327700 GZJ327699:GZJ327700 HJF327699:HJF327700 HTB327699:HTB327700 ICX327699:ICX327700 IMT327699:IMT327700 IWP327699:IWP327700 JGL327699:JGL327700 JQH327699:JQH327700 KAD327699:KAD327700 KJZ327699:KJZ327700 KTV327699:KTV327700 LDR327699:LDR327700 LNN327699:LNN327700 LXJ327699:LXJ327700 MHF327699:MHF327700 MRB327699:MRB327700 NAX327699:NAX327700 NKT327699:NKT327700 NUP327699:NUP327700 OEL327699:OEL327700 OOH327699:OOH327700 OYD327699:OYD327700 PHZ327699:PHZ327700 PRV327699:PRV327700 QBR327699:QBR327700 QLN327699:QLN327700 QVJ327699:QVJ327700 RFF327699:RFF327700 RPB327699:RPB327700 RYX327699:RYX327700 SIT327699:SIT327700 SSP327699:SSP327700 TCL327699:TCL327700 TMH327699:TMH327700 TWD327699:TWD327700 UFZ327699:UFZ327700 UPV327699:UPV327700 UZR327699:UZR327700 VJN327699:VJN327700 VTJ327699:VTJ327700 WDF327699:WDF327700 WNB327699:WNB327700 WWX327699:WWX327700 Y393235:Y393236 KL393235:KL393236 UH393235:UH393236 AED393235:AED393236 ANZ393235:ANZ393236 AXV393235:AXV393236 BHR393235:BHR393236 BRN393235:BRN393236 CBJ393235:CBJ393236 CLF393235:CLF393236 CVB393235:CVB393236 DEX393235:DEX393236 DOT393235:DOT393236 DYP393235:DYP393236 EIL393235:EIL393236 ESH393235:ESH393236 FCD393235:FCD393236 FLZ393235:FLZ393236 FVV393235:FVV393236 GFR393235:GFR393236 GPN393235:GPN393236 GZJ393235:GZJ393236 HJF393235:HJF393236 HTB393235:HTB393236 ICX393235:ICX393236 IMT393235:IMT393236 IWP393235:IWP393236 JGL393235:JGL393236 JQH393235:JQH393236 KAD393235:KAD393236 KJZ393235:KJZ393236 KTV393235:KTV393236 LDR393235:LDR393236 LNN393235:LNN393236 LXJ393235:LXJ393236 MHF393235:MHF393236 MRB393235:MRB393236 NAX393235:NAX393236 NKT393235:NKT393236 NUP393235:NUP393236 OEL393235:OEL393236 OOH393235:OOH393236 OYD393235:OYD393236 PHZ393235:PHZ393236 PRV393235:PRV393236 QBR393235:QBR393236 QLN393235:QLN393236 QVJ393235:QVJ393236 RFF393235:RFF393236 RPB393235:RPB393236 RYX393235:RYX393236 SIT393235:SIT393236 SSP393235:SSP393236 TCL393235:TCL393236 TMH393235:TMH393236 TWD393235:TWD393236 UFZ393235:UFZ393236 UPV393235:UPV393236 UZR393235:UZR393236 VJN393235:VJN393236 VTJ393235:VTJ393236 WDF393235:WDF393236 WNB393235:WNB393236 WWX393235:WWX393236 Y458771:Y458772 KL458771:KL458772 UH458771:UH458772 AED458771:AED458772 ANZ458771:ANZ458772 AXV458771:AXV458772 BHR458771:BHR458772 BRN458771:BRN458772 CBJ458771:CBJ458772 CLF458771:CLF458772 CVB458771:CVB458772 DEX458771:DEX458772 DOT458771:DOT458772 DYP458771:DYP458772 EIL458771:EIL458772 ESH458771:ESH458772 FCD458771:FCD458772 FLZ458771:FLZ458772 FVV458771:FVV458772 GFR458771:GFR458772 GPN458771:GPN458772 GZJ458771:GZJ458772 HJF458771:HJF458772 HTB458771:HTB458772 ICX458771:ICX458772 IMT458771:IMT458772 IWP458771:IWP458772 JGL458771:JGL458772 JQH458771:JQH458772 KAD458771:KAD458772 KJZ458771:KJZ458772 KTV458771:KTV458772 LDR458771:LDR458772 LNN458771:LNN458772 LXJ458771:LXJ458772 MHF458771:MHF458772 MRB458771:MRB458772 NAX458771:NAX458772 NKT458771:NKT458772 NUP458771:NUP458772 OEL458771:OEL458772 OOH458771:OOH458772 OYD458771:OYD458772 PHZ458771:PHZ458772 PRV458771:PRV458772 QBR458771:QBR458772 QLN458771:QLN458772 QVJ458771:QVJ458772 RFF458771:RFF458772 RPB458771:RPB458772 RYX458771:RYX458772 SIT458771:SIT458772 SSP458771:SSP458772 TCL458771:TCL458772 TMH458771:TMH458772 TWD458771:TWD458772 UFZ458771:UFZ458772 UPV458771:UPV458772 UZR458771:UZR458772 VJN458771:VJN458772 VTJ458771:VTJ458772 WDF458771:WDF458772 WNB458771:WNB458772 WWX458771:WWX458772 Y524307:Y524308 KL524307:KL524308 UH524307:UH524308 AED524307:AED524308 ANZ524307:ANZ524308 AXV524307:AXV524308 BHR524307:BHR524308 BRN524307:BRN524308 CBJ524307:CBJ524308 CLF524307:CLF524308 CVB524307:CVB524308 DEX524307:DEX524308 DOT524307:DOT524308 DYP524307:DYP524308 EIL524307:EIL524308 ESH524307:ESH524308 FCD524307:FCD524308 FLZ524307:FLZ524308 FVV524307:FVV524308 GFR524307:GFR524308 GPN524307:GPN524308 GZJ524307:GZJ524308 HJF524307:HJF524308 HTB524307:HTB524308 ICX524307:ICX524308 IMT524307:IMT524308 IWP524307:IWP524308 JGL524307:JGL524308 JQH524307:JQH524308 KAD524307:KAD524308 KJZ524307:KJZ524308 KTV524307:KTV524308 LDR524307:LDR524308 LNN524307:LNN524308 LXJ524307:LXJ524308 MHF524307:MHF524308 MRB524307:MRB524308 NAX524307:NAX524308 NKT524307:NKT524308 NUP524307:NUP524308 OEL524307:OEL524308 OOH524307:OOH524308 OYD524307:OYD524308 PHZ524307:PHZ524308 PRV524307:PRV524308 QBR524307:QBR524308 QLN524307:QLN524308 QVJ524307:QVJ524308 RFF524307:RFF524308 RPB524307:RPB524308 RYX524307:RYX524308 SIT524307:SIT524308 SSP524307:SSP524308 TCL524307:TCL524308 TMH524307:TMH524308 TWD524307:TWD524308 UFZ524307:UFZ524308 UPV524307:UPV524308 UZR524307:UZR524308 VJN524307:VJN524308 VTJ524307:VTJ524308 WDF524307:WDF524308 WNB524307:WNB524308 WWX524307:WWX524308 Y589843:Y589844 KL589843:KL589844 UH589843:UH589844 AED589843:AED589844 ANZ589843:ANZ589844 AXV589843:AXV589844 BHR589843:BHR589844 BRN589843:BRN589844 CBJ589843:CBJ589844 CLF589843:CLF589844 CVB589843:CVB589844 DEX589843:DEX589844 DOT589843:DOT589844 DYP589843:DYP589844 EIL589843:EIL589844 ESH589843:ESH589844 FCD589843:FCD589844 FLZ589843:FLZ589844 FVV589843:FVV589844 GFR589843:GFR589844 GPN589843:GPN589844 GZJ589843:GZJ589844 HJF589843:HJF589844 HTB589843:HTB589844 ICX589843:ICX589844 IMT589843:IMT589844 IWP589843:IWP589844 JGL589843:JGL589844 JQH589843:JQH589844 KAD589843:KAD589844 KJZ589843:KJZ589844 KTV589843:KTV589844 LDR589843:LDR589844 LNN589843:LNN589844 LXJ589843:LXJ589844 MHF589843:MHF589844 MRB589843:MRB589844 NAX589843:NAX589844 NKT589843:NKT589844 NUP589843:NUP589844 OEL589843:OEL589844 OOH589843:OOH589844 OYD589843:OYD589844 PHZ589843:PHZ589844 PRV589843:PRV589844 QBR589843:QBR589844 QLN589843:QLN589844 QVJ589843:QVJ589844 RFF589843:RFF589844 RPB589843:RPB589844 RYX589843:RYX589844 SIT589843:SIT589844 SSP589843:SSP589844 TCL589843:TCL589844 TMH589843:TMH589844 TWD589843:TWD589844 UFZ589843:UFZ589844 UPV589843:UPV589844 UZR589843:UZR589844 VJN589843:VJN589844 VTJ589843:VTJ589844 WDF589843:WDF589844 WNB589843:WNB589844 WWX589843:WWX589844 Y655379:Y655380 KL655379:KL655380 UH655379:UH655380 AED655379:AED655380 ANZ655379:ANZ655380 AXV655379:AXV655380 BHR655379:BHR655380 BRN655379:BRN655380 CBJ655379:CBJ655380 CLF655379:CLF655380 CVB655379:CVB655380 DEX655379:DEX655380 DOT655379:DOT655380 DYP655379:DYP655380 EIL655379:EIL655380 ESH655379:ESH655380 FCD655379:FCD655380 FLZ655379:FLZ655380 FVV655379:FVV655380 GFR655379:GFR655380 GPN655379:GPN655380 GZJ655379:GZJ655380 HJF655379:HJF655380 HTB655379:HTB655380 ICX655379:ICX655380 IMT655379:IMT655380 IWP655379:IWP655380 JGL655379:JGL655380 JQH655379:JQH655380 KAD655379:KAD655380 KJZ655379:KJZ655380 KTV655379:KTV655380 LDR655379:LDR655380 LNN655379:LNN655380 LXJ655379:LXJ655380 MHF655379:MHF655380 MRB655379:MRB655380 NAX655379:NAX655380 NKT655379:NKT655380 NUP655379:NUP655380 OEL655379:OEL655380 OOH655379:OOH655380 OYD655379:OYD655380 PHZ655379:PHZ655380 PRV655379:PRV655380 QBR655379:QBR655380 QLN655379:QLN655380 QVJ655379:QVJ655380 RFF655379:RFF655380 RPB655379:RPB655380 RYX655379:RYX655380 SIT655379:SIT655380 SSP655379:SSP655380 TCL655379:TCL655380 TMH655379:TMH655380 TWD655379:TWD655380 UFZ655379:UFZ655380 UPV655379:UPV655380 UZR655379:UZR655380 VJN655379:VJN655380 VTJ655379:VTJ655380 WDF655379:WDF655380 WNB655379:WNB655380 WWX655379:WWX655380 Y720915:Y720916 KL720915:KL720916 UH720915:UH720916 AED720915:AED720916 ANZ720915:ANZ720916 AXV720915:AXV720916 BHR720915:BHR720916 BRN720915:BRN720916 CBJ720915:CBJ720916 CLF720915:CLF720916 CVB720915:CVB720916 DEX720915:DEX720916 DOT720915:DOT720916 DYP720915:DYP720916 EIL720915:EIL720916 ESH720915:ESH720916 FCD720915:FCD720916 FLZ720915:FLZ720916 FVV720915:FVV720916 GFR720915:GFR720916 GPN720915:GPN720916 GZJ720915:GZJ720916 HJF720915:HJF720916 HTB720915:HTB720916 ICX720915:ICX720916 IMT720915:IMT720916 IWP720915:IWP720916 JGL720915:JGL720916 JQH720915:JQH720916 KAD720915:KAD720916 KJZ720915:KJZ720916 KTV720915:KTV720916 LDR720915:LDR720916 LNN720915:LNN720916 LXJ720915:LXJ720916 MHF720915:MHF720916 MRB720915:MRB720916 NAX720915:NAX720916 NKT720915:NKT720916 NUP720915:NUP720916 OEL720915:OEL720916 OOH720915:OOH720916 OYD720915:OYD720916 PHZ720915:PHZ720916 PRV720915:PRV720916 QBR720915:QBR720916 QLN720915:QLN720916 QVJ720915:QVJ720916 RFF720915:RFF720916 RPB720915:RPB720916 RYX720915:RYX720916 SIT720915:SIT720916 SSP720915:SSP720916 TCL720915:TCL720916 TMH720915:TMH720916 TWD720915:TWD720916 UFZ720915:UFZ720916 UPV720915:UPV720916 UZR720915:UZR720916 VJN720915:VJN720916 VTJ720915:VTJ720916 WDF720915:WDF720916 WNB720915:WNB720916 WWX720915:WWX720916 Y786451:Y786452 KL786451:KL786452 UH786451:UH786452 AED786451:AED786452 ANZ786451:ANZ786452 AXV786451:AXV786452 BHR786451:BHR786452 BRN786451:BRN786452 CBJ786451:CBJ786452 CLF786451:CLF786452 CVB786451:CVB786452 DEX786451:DEX786452 DOT786451:DOT786452 DYP786451:DYP786452 EIL786451:EIL786452 ESH786451:ESH786452 FCD786451:FCD786452 FLZ786451:FLZ786452 FVV786451:FVV786452 GFR786451:GFR786452 GPN786451:GPN786452 GZJ786451:GZJ786452 HJF786451:HJF786452 HTB786451:HTB786452 ICX786451:ICX786452 IMT786451:IMT786452 IWP786451:IWP786452 JGL786451:JGL786452 JQH786451:JQH786452 KAD786451:KAD786452 KJZ786451:KJZ786452 KTV786451:KTV786452 LDR786451:LDR786452 LNN786451:LNN786452 LXJ786451:LXJ786452 MHF786451:MHF786452 MRB786451:MRB786452 NAX786451:NAX786452 NKT786451:NKT786452 NUP786451:NUP786452 OEL786451:OEL786452 OOH786451:OOH786452 OYD786451:OYD786452 PHZ786451:PHZ786452 PRV786451:PRV786452 QBR786451:QBR786452 QLN786451:QLN786452 QVJ786451:QVJ786452 RFF786451:RFF786452 RPB786451:RPB786452 RYX786451:RYX786452 SIT786451:SIT786452 SSP786451:SSP786452 TCL786451:TCL786452 TMH786451:TMH786452 TWD786451:TWD786452 UFZ786451:UFZ786452 UPV786451:UPV786452 UZR786451:UZR786452 VJN786451:VJN786452 VTJ786451:VTJ786452 WDF786451:WDF786452 WNB786451:WNB786452 WWX786451:WWX786452 Y851987:Y851988 KL851987:KL851988 UH851987:UH851988 AED851987:AED851988 ANZ851987:ANZ851988 AXV851987:AXV851988 BHR851987:BHR851988 BRN851987:BRN851988 CBJ851987:CBJ851988 CLF851987:CLF851988 CVB851987:CVB851988 DEX851987:DEX851988 DOT851987:DOT851988 DYP851987:DYP851988 EIL851987:EIL851988 ESH851987:ESH851988 FCD851987:FCD851988 FLZ851987:FLZ851988 FVV851987:FVV851988 GFR851987:GFR851988 GPN851987:GPN851988 GZJ851987:GZJ851988 HJF851987:HJF851988 HTB851987:HTB851988 ICX851987:ICX851988 IMT851987:IMT851988 IWP851987:IWP851988 JGL851987:JGL851988 JQH851987:JQH851988 KAD851987:KAD851988 KJZ851987:KJZ851988 KTV851987:KTV851988 LDR851987:LDR851988 LNN851987:LNN851988 LXJ851987:LXJ851988 MHF851987:MHF851988 MRB851987:MRB851988 NAX851987:NAX851988 NKT851987:NKT851988 NUP851987:NUP851988 OEL851987:OEL851988 OOH851987:OOH851988 OYD851987:OYD851988 PHZ851987:PHZ851988 PRV851987:PRV851988 QBR851987:QBR851988 QLN851987:QLN851988 QVJ851987:QVJ851988 RFF851987:RFF851988 RPB851987:RPB851988 RYX851987:RYX851988 SIT851987:SIT851988 SSP851987:SSP851988 TCL851987:TCL851988 TMH851987:TMH851988 TWD851987:TWD851988 UFZ851987:UFZ851988 UPV851987:UPV851988 UZR851987:UZR851988 VJN851987:VJN851988 VTJ851987:VTJ851988 WDF851987:WDF851988 WNB851987:WNB851988 WWX851987:WWX851988 Y917523:Y917524 KL917523:KL917524 UH917523:UH917524 AED917523:AED917524 ANZ917523:ANZ917524 AXV917523:AXV917524 BHR917523:BHR917524 BRN917523:BRN917524 CBJ917523:CBJ917524 CLF917523:CLF917524 CVB917523:CVB917524 DEX917523:DEX917524 DOT917523:DOT917524 DYP917523:DYP917524 EIL917523:EIL917524 ESH917523:ESH917524 FCD917523:FCD917524 FLZ917523:FLZ917524 FVV917523:FVV917524 GFR917523:GFR917524 GPN917523:GPN917524 GZJ917523:GZJ917524 HJF917523:HJF917524 HTB917523:HTB917524 ICX917523:ICX917524 IMT917523:IMT917524 IWP917523:IWP917524 JGL917523:JGL917524 JQH917523:JQH917524 KAD917523:KAD917524 KJZ917523:KJZ917524 KTV917523:KTV917524 LDR917523:LDR917524 LNN917523:LNN917524 LXJ917523:LXJ917524 MHF917523:MHF917524 MRB917523:MRB917524 NAX917523:NAX917524 NKT917523:NKT917524 NUP917523:NUP917524 OEL917523:OEL917524 OOH917523:OOH917524 OYD917523:OYD917524 PHZ917523:PHZ917524 PRV917523:PRV917524 QBR917523:QBR917524 QLN917523:QLN917524 QVJ917523:QVJ917524 RFF917523:RFF917524 RPB917523:RPB917524 RYX917523:RYX917524 SIT917523:SIT917524 SSP917523:SSP917524 TCL917523:TCL917524 TMH917523:TMH917524 TWD917523:TWD917524 UFZ917523:UFZ917524 UPV917523:UPV917524 UZR917523:UZR917524 VJN917523:VJN917524 VTJ917523:VTJ917524 WDF917523:WDF917524 WNB917523:WNB917524 WWX917523:WWX917524 Y983059:Y983060 KL983059:KL983060 UH983059:UH983060 AED983059:AED983060 ANZ983059:ANZ983060 AXV983059:AXV983060 BHR983059:BHR983060 BRN983059:BRN983060 CBJ983059:CBJ983060 CLF983059:CLF983060 CVB983059:CVB983060 DEX983059:DEX983060 DOT983059:DOT983060 DYP983059:DYP983060 EIL983059:EIL983060 ESH983059:ESH983060 FCD983059:FCD983060 FLZ983059:FLZ983060 FVV983059:FVV983060 GFR983059:GFR983060 GPN983059:GPN983060 GZJ983059:GZJ983060 HJF983059:HJF983060 HTB983059:HTB983060 ICX983059:ICX983060 IMT983059:IMT983060 IWP983059:IWP983060 JGL983059:JGL983060 JQH983059:JQH983060 KAD983059:KAD983060 KJZ983059:KJZ983060 KTV983059:KTV983060 LDR983059:LDR983060 LNN983059:LNN983060 LXJ983059:LXJ983060 MHF983059:MHF983060 MRB983059:MRB983060 NAX983059:NAX983060 NKT983059:NKT983060 NUP983059:NUP983060 OEL983059:OEL983060 OOH983059:OOH983060 OYD983059:OYD983060 PHZ983059:PHZ983060 PRV983059:PRV983060 QBR983059:QBR983060 QLN983059:QLN983060 QVJ983059:QVJ983060 RFF983059:RFF983060 RPB983059:RPB983060 RYX983059:RYX983060 SIT983059:SIT983060 SSP983059:SSP983060 TCL983059:TCL983060 TMH983059:TMH983060 TWD983059:TWD983060 UFZ983059:UFZ983060 UPV983059:UPV983060 UZR983059:UZR983060 VJN983059:VJN983060 VTJ983059:VTJ983060 WDF983059:WDF983060 WNB983059:WNB983060 UF24 Y24 W24 AI65555:AI65556 AI131091:AI131092 AI196627:AI196628 AI262163:AI262164 AI327699:AI327700 AI393235:AI393236 AI458771:AI458772 AI524307:AI524308 AI589843:AI589844 AI655379:AI655380 AI720915:AI720916 AI786451:AI786452 AI851987:AI851988 AI917523:AI917524 AI983059:AI983060 AK65555:AK65556 AK131091:AK131092 AK196627:AK196628 AK262163:AK262164 AK327699:AK327700 AK393235:AK393236 AK458771:AK458772 AK524307:AK524308 AK589843:AK589844 AK655379:AK655380 AK720915:AK720916 AK786451:AK786452 AK851987:AK851988 AK917523:AK917524 AK983059:AK983060 AK24 AI24 AU65555:AU65556 AU131091:AU131092 AU196627:AU196628 AU262163:AU262164 AU327699:AU327700 AU393235:AU393236 AU458771:AU458772 AU524307:AU524308 AU589843:AU589844 AU655379:AU655380 AU720915:AU720916 AU786451:AU786452 AU851987:AU851988 AU917523:AU917524 AU983059:AU983060 AW65555:AW65556 AW131091:AW131092 AW196627:AW196628 AW262163:AW262164 AW327699:AW327700 AW393235:AW393236 AW458771:AW458772 AW524307:AW524308 AW589843:AW589844 AW655379:AW655380 AW720915:AW720916 AW786451:AW786452 AW851987:AW851988 AW917523:AW917524 AW983059:AW983060 AW24 AU24"/>
    <dataValidation allowBlank="1" promptTitle="checkPeriodRange" sqref="AEA24 ANW24 AXS24 BHO24 BRK24 CBG24 CLC24 CUY24 DEU24 DOQ24 DYM24 EII24 ESE24 FCA24 FLW24 FVS24 GFO24 GPK24 GZG24 HJC24 HSY24 ICU24 IMQ24 IWM24 JGI24 JQE24 KAA24 KJW24 KTS24 LDO24 LNK24 LXG24 MHC24 MQY24 NAU24 NKQ24 NUM24 OEI24 OOE24 OYA24 PHW24 PRS24 QBO24 QLK24 QVG24 RFC24 ROY24 RYU24 SIQ24 SSM24 TCI24 TME24 TWA24 UFW24 UPS24 UZO24 VJK24 VTG24 WDC24 WMY24 WWU24 KI24 WWU983059:WWU983060 V65555:V65556 KI65555:KI65556 UE65555:UE65556 AEA65555:AEA65556 ANW65555:ANW65556 AXS65555:AXS65556 BHO65555:BHO65556 BRK65555:BRK65556 CBG65555:CBG65556 CLC65555:CLC65556 CUY65555:CUY65556 DEU65555:DEU65556 DOQ65555:DOQ65556 DYM65555:DYM65556 EII65555:EII65556 ESE65555:ESE65556 FCA65555:FCA65556 FLW65555:FLW65556 FVS65555:FVS65556 GFO65555:GFO65556 GPK65555:GPK65556 GZG65555:GZG65556 HJC65555:HJC65556 HSY65555:HSY65556 ICU65555:ICU65556 IMQ65555:IMQ65556 IWM65555:IWM65556 JGI65555:JGI65556 JQE65555:JQE65556 KAA65555:KAA65556 KJW65555:KJW65556 KTS65555:KTS65556 LDO65555:LDO65556 LNK65555:LNK65556 LXG65555:LXG65556 MHC65555:MHC65556 MQY65555:MQY65556 NAU65555:NAU65556 NKQ65555:NKQ65556 NUM65555:NUM65556 OEI65555:OEI65556 OOE65555:OOE65556 OYA65555:OYA65556 PHW65555:PHW65556 PRS65555:PRS65556 QBO65555:QBO65556 QLK65555:QLK65556 QVG65555:QVG65556 RFC65555:RFC65556 ROY65555:ROY65556 RYU65555:RYU65556 SIQ65555:SIQ65556 SSM65555:SSM65556 TCI65555:TCI65556 TME65555:TME65556 TWA65555:TWA65556 UFW65555:UFW65556 UPS65555:UPS65556 UZO65555:UZO65556 VJK65555:VJK65556 VTG65555:VTG65556 WDC65555:WDC65556 WMY65555:WMY65556 WWU65555:WWU65556 V131091:V131092 KI131091:KI131092 UE131091:UE131092 AEA131091:AEA131092 ANW131091:ANW131092 AXS131091:AXS131092 BHO131091:BHO131092 BRK131091:BRK131092 CBG131091:CBG131092 CLC131091:CLC131092 CUY131091:CUY131092 DEU131091:DEU131092 DOQ131091:DOQ131092 DYM131091:DYM131092 EII131091:EII131092 ESE131091:ESE131092 FCA131091:FCA131092 FLW131091:FLW131092 FVS131091:FVS131092 GFO131091:GFO131092 GPK131091:GPK131092 GZG131091:GZG131092 HJC131091:HJC131092 HSY131091:HSY131092 ICU131091:ICU131092 IMQ131091:IMQ131092 IWM131091:IWM131092 JGI131091:JGI131092 JQE131091:JQE131092 KAA131091:KAA131092 KJW131091:KJW131092 KTS131091:KTS131092 LDO131091:LDO131092 LNK131091:LNK131092 LXG131091:LXG131092 MHC131091:MHC131092 MQY131091:MQY131092 NAU131091:NAU131092 NKQ131091:NKQ131092 NUM131091:NUM131092 OEI131091:OEI131092 OOE131091:OOE131092 OYA131091:OYA131092 PHW131091:PHW131092 PRS131091:PRS131092 QBO131091:QBO131092 QLK131091:QLK131092 QVG131091:QVG131092 RFC131091:RFC131092 ROY131091:ROY131092 RYU131091:RYU131092 SIQ131091:SIQ131092 SSM131091:SSM131092 TCI131091:TCI131092 TME131091:TME131092 TWA131091:TWA131092 UFW131091:UFW131092 UPS131091:UPS131092 UZO131091:UZO131092 VJK131091:VJK131092 VTG131091:VTG131092 WDC131091:WDC131092 WMY131091:WMY131092 WWU131091:WWU131092 V196627:V196628 KI196627:KI196628 UE196627:UE196628 AEA196627:AEA196628 ANW196627:ANW196628 AXS196627:AXS196628 BHO196627:BHO196628 BRK196627:BRK196628 CBG196627:CBG196628 CLC196627:CLC196628 CUY196627:CUY196628 DEU196627:DEU196628 DOQ196627:DOQ196628 DYM196627:DYM196628 EII196627:EII196628 ESE196627:ESE196628 FCA196627:FCA196628 FLW196627:FLW196628 FVS196627:FVS196628 GFO196627:GFO196628 GPK196627:GPK196628 GZG196627:GZG196628 HJC196627:HJC196628 HSY196627:HSY196628 ICU196627:ICU196628 IMQ196627:IMQ196628 IWM196627:IWM196628 JGI196627:JGI196628 JQE196627:JQE196628 KAA196627:KAA196628 KJW196627:KJW196628 KTS196627:KTS196628 LDO196627:LDO196628 LNK196627:LNK196628 LXG196627:LXG196628 MHC196627:MHC196628 MQY196627:MQY196628 NAU196627:NAU196628 NKQ196627:NKQ196628 NUM196627:NUM196628 OEI196627:OEI196628 OOE196627:OOE196628 OYA196627:OYA196628 PHW196627:PHW196628 PRS196627:PRS196628 QBO196627:QBO196628 QLK196627:QLK196628 QVG196627:QVG196628 RFC196627:RFC196628 ROY196627:ROY196628 RYU196627:RYU196628 SIQ196627:SIQ196628 SSM196627:SSM196628 TCI196627:TCI196628 TME196627:TME196628 TWA196627:TWA196628 UFW196627:UFW196628 UPS196627:UPS196628 UZO196627:UZO196628 VJK196627:VJK196628 VTG196627:VTG196628 WDC196627:WDC196628 WMY196627:WMY196628 WWU196627:WWU196628 V262163:V262164 KI262163:KI262164 UE262163:UE262164 AEA262163:AEA262164 ANW262163:ANW262164 AXS262163:AXS262164 BHO262163:BHO262164 BRK262163:BRK262164 CBG262163:CBG262164 CLC262163:CLC262164 CUY262163:CUY262164 DEU262163:DEU262164 DOQ262163:DOQ262164 DYM262163:DYM262164 EII262163:EII262164 ESE262163:ESE262164 FCA262163:FCA262164 FLW262163:FLW262164 FVS262163:FVS262164 GFO262163:GFO262164 GPK262163:GPK262164 GZG262163:GZG262164 HJC262163:HJC262164 HSY262163:HSY262164 ICU262163:ICU262164 IMQ262163:IMQ262164 IWM262163:IWM262164 JGI262163:JGI262164 JQE262163:JQE262164 KAA262163:KAA262164 KJW262163:KJW262164 KTS262163:KTS262164 LDO262163:LDO262164 LNK262163:LNK262164 LXG262163:LXG262164 MHC262163:MHC262164 MQY262163:MQY262164 NAU262163:NAU262164 NKQ262163:NKQ262164 NUM262163:NUM262164 OEI262163:OEI262164 OOE262163:OOE262164 OYA262163:OYA262164 PHW262163:PHW262164 PRS262163:PRS262164 QBO262163:QBO262164 QLK262163:QLK262164 QVG262163:QVG262164 RFC262163:RFC262164 ROY262163:ROY262164 RYU262163:RYU262164 SIQ262163:SIQ262164 SSM262163:SSM262164 TCI262163:TCI262164 TME262163:TME262164 TWA262163:TWA262164 UFW262163:UFW262164 UPS262163:UPS262164 UZO262163:UZO262164 VJK262163:VJK262164 VTG262163:VTG262164 WDC262163:WDC262164 WMY262163:WMY262164 WWU262163:WWU262164 V327699:V327700 KI327699:KI327700 UE327699:UE327700 AEA327699:AEA327700 ANW327699:ANW327700 AXS327699:AXS327700 BHO327699:BHO327700 BRK327699:BRK327700 CBG327699:CBG327700 CLC327699:CLC327700 CUY327699:CUY327700 DEU327699:DEU327700 DOQ327699:DOQ327700 DYM327699:DYM327700 EII327699:EII327700 ESE327699:ESE327700 FCA327699:FCA327700 FLW327699:FLW327700 FVS327699:FVS327700 GFO327699:GFO327700 GPK327699:GPK327700 GZG327699:GZG327700 HJC327699:HJC327700 HSY327699:HSY327700 ICU327699:ICU327700 IMQ327699:IMQ327700 IWM327699:IWM327700 JGI327699:JGI327700 JQE327699:JQE327700 KAA327699:KAA327700 KJW327699:KJW327700 KTS327699:KTS327700 LDO327699:LDO327700 LNK327699:LNK327700 LXG327699:LXG327700 MHC327699:MHC327700 MQY327699:MQY327700 NAU327699:NAU327700 NKQ327699:NKQ327700 NUM327699:NUM327700 OEI327699:OEI327700 OOE327699:OOE327700 OYA327699:OYA327700 PHW327699:PHW327700 PRS327699:PRS327700 QBO327699:QBO327700 QLK327699:QLK327700 QVG327699:QVG327700 RFC327699:RFC327700 ROY327699:ROY327700 RYU327699:RYU327700 SIQ327699:SIQ327700 SSM327699:SSM327700 TCI327699:TCI327700 TME327699:TME327700 TWA327699:TWA327700 UFW327699:UFW327700 UPS327699:UPS327700 UZO327699:UZO327700 VJK327699:VJK327700 VTG327699:VTG327700 WDC327699:WDC327700 WMY327699:WMY327700 WWU327699:WWU327700 V393235:V393236 KI393235:KI393236 UE393235:UE393236 AEA393235:AEA393236 ANW393235:ANW393236 AXS393235:AXS393236 BHO393235:BHO393236 BRK393235:BRK393236 CBG393235:CBG393236 CLC393235:CLC393236 CUY393235:CUY393236 DEU393235:DEU393236 DOQ393235:DOQ393236 DYM393235:DYM393236 EII393235:EII393236 ESE393235:ESE393236 FCA393235:FCA393236 FLW393235:FLW393236 FVS393235:FVS393236 GFO393235:GFO393236 GPK393235:GPK393236 GZG393235:GZG393236 HJC393235:HJC393236 HSY393235:HSY393236 ICU393235:ICU393236 IMQ393235:IMQ393236 IWM393235:IWM393236 JGI393235:JGI393236 JQE393235:JQE393236 KAA393235:KAA393236 KJW393235:KJW393236 KTS393235:KTS393236 LDO393235:LDO393236 LNK393235:LNK393236 LXG393235:LXG393236 MHC393235:MHC393236 MQY393235:MQY393236 NAU393235:NAU393236 NKQ393235:NKQ393236 NUM393235:NUM393236 OEI393235:OEI393236 OOE393235:OOE393236 OYA393235:OYA393236 PHW393235:PHW393236 PRS393235:PRS393236 QBO393235:QBO393236 QLK393235:QLK393236 QVG393235:QVG393236 RFC393235:RFC393236 ROY393235:ROY393236 RYU393235:RYU393236 SIQ393235:SIQ393236 SSM393235:SSM393236 TCI393235:TCI393236 TME393235:TME393236 TWA393235:TWA393236 UFW393235:UFW393236 UPS393235:UPS393236 UZO393235:UZO393236 VJK393235:VJK393236 VTG393235:VTG393236 WDC393235:WDC393236 WMY393235:WMY393236 WWU393235:WWU393236 V458771:V458772 KI458771:KI458772 UE458771:UE458772 AEA458771:AEA458772 ANW458771:ANW458772 AXS458771:AXS458772 BHO458771:BHO458772 BRK458771:BRK458772 CBG458771:CBG458772 CLC458771:CLC458772 CUY458771:CUY458772 DEU458771:DEU458772 DOQ458771:DOQ458772 DYM458771:DYM458772 EII458771:EII458772 ESE458771:ESE458772 FCA458771:FCA458772 FLW458771:FLW458772 FVS458771:FVS458772 GFO458771:GFO458772 GPK458771:GPK458772 GZG458771:GZG458772 HJC458771:HJC458772 HSY458771:HSY458772 ICU458771:ICU458772 IMQ458771:IMQ458772 IWM458771:IWM458772 JGI458771:JGI458772 JQE458771:JQE458772 KAA458771:KAA458772 KJW458771:KJW458772 KTS458771:KTS458772 LDO458771:LDO458772 LNK458771:LNK458772 LXG458771:LXG458772 MHC458771:MHC458772 MQY458771:MQY458772 NAU458771:NAU458772 NKQ458771:NKQ458772 NUM458771:NUM458772 OEI458771:OEI458772 OOE458771:OOE458772 OYA458771:OYA458772 PHW458771:PHW458772 PRS458771:PRS458772 QBO458771:QBO458772 QLK458771:QLK458772 QVG458771:QVG458772 RFC458771:RFC458772 ROY458771:ROY458772 RYU458771:RYU458772 SIQ458771:SIQ458772 SSM458771:SSM458772 TCI458771:TCI458772 TME458771:TME458772 TWA458771:TWA458772 UFW458771:UFW458772 UPS458771:UPS458772 UZO458771:UZO458772 VJK458771:VJK458772 VTG458771:VTG458772 WDC458771:WDC458772 WMY458771:WMY458772 WWU458771:WWU458772 V524307:V524308 KI524307:KI524308 UE524307:UE524308 AEA524307:AEA524308 ANW524307:ANW524308 AXS524307:AXS524308 BHO524307:BHO524308 BRK524307:BRK524308 CBG524307:CBG524308 CLC524307:CLC524308 CUY524307:CUY524308 DEU524307:DEU524308 DOQ524307:DOQ524308 DYM524307:DYM524308 EII524307:EII524308 ESE524307:ESE524308 FCA524307:FCA524308 FLW524307:FLW524308 FVS524307:FVS524308 GFO524307:GFO524308 GPK524307:GPK524308 GZG524307:GZG524308 HJC524307:HJC524308 HSY524307:HSY524308 ICU524307:ICU524308 IMQ524307:IMQ524308 IWM524307:IWM524308 JGI524307:JGI524308 JQE524307:JQE524308 KAA524307:KAA524308 KJW524307:KJW524308 KTS524307:KTS524308 LDO524307:LDO524308 LNK524307:LNK524308 LXG524307:LXG524308 MHC524307:MHC524308 MQY524307:MQY524308 NAU524307:NAU524308 NKQ524307:NKQ524308 NUM524307:NUM524308 OEI524307:OEI524308 OOE524307:OOE524308 OYA524307:OYA524308 PHW524307:PHW524308 PRS524307:PRS524308 QBO524307:QBO524308 QLK524307:QLK524308 QVG524307:QVG524308 RFC524307:RFC524308 ROY524307:ROY524308 RYU524307:RYU524308 SIQ524307:SIQ524308 SSM524307:SSM524308 TCI524307:TCI524308 TME524307:TME524308 TWA524307:TWA524308 UFW524307:UFW524308 UPS524307:UPS524308 UZO524307:UZO524308 VJK524307:VJK524308 VTG524307:VTG524308 WDC524307:WDC524308 WMY524307:WMY524308 WWU524307:WWU524308 V589843:V589844 KI589843:KI589844 UE589843:UE589844 AEA589843:AEA589844 ANW589843:ANW589844 AXS589843:AXS589844 BHO589843:BHO589844 BRK589843:BRK589844 CBG589843:CBG589844 CLC589843:CLC589844 CUY589843:CUY589844 DEU589843:DEU589844 DOQ589843:DOQ589844 DYM589843:DYM589844 EII589843:EII589844 ESE589843:ESE589844 FCA589843:FCA589844 FLW589843:FLW589844 FVS589843:FVS589844 GFO589843:GFO589844 GPK589843:GPK589844 GZG589843:GZG589844 HJC589843:HJC589844 HSY589843:HSY589844 ICU589843:ICU589844 IMQ589843:IMQ589844 IWM589843:IWM589844 JGI589843:JGI589844 JQE589843:JQE589844 KAA589843:KAA589844 KJW589843:KJW589844 KTS589843:KTS589844 LDO589843:LDO589844 LNK589843:LNK589844 LXG589843:LXG589844 MHC589843:MHC589844 MQY589843:MQY589844 NAU589843:NAU589844 NKQ589843:NKQ589844 NUM589843:NUM589844 OEI589843:OEI589844 OOE589843:OOE589844 OYA589843:OYA589844 PHW589843:PHW589844 PRS589843:PRS589844 QBO589843:QBO589844 QLK589843:QLK589844 QVG589843:QVG589844 RFC589843:RFC589844 ROY589843:ROY589844 RYU589843:RYU589844 SIQ589843:SIQ589844 SSM589843:SSM589844 TCI589843:TCI589844 TME589843:TME589844 TWA589843:TWA589844 UFW589843:UFW589844 UPS589843:UPS589844 UZO589843:UZO589844 VJK589843:VJK589844 VTG589843:VTG589844 WDC589843:WDC589844 WMY589843:WMY589844 WWU589843:WWU589844 V655379:V655380 KI655379:KI655380 UE655379:UE655380 AEA655379:AEA655380 ANW655379:ANW655380 AXS655379:AXS655380 BHO655379:BHO655380 BRK655379:BRK655380 CBG655379:CBG655380 CLC655379:CLC655380 CUY655379:CUY655380 DEU655379:DEU655380 DOQ655379:DOQ655380 DYM655379:DYM655380 EII655379:EII655380 ESE655379:ESE655380 FCA655379:FCA655380 FLW655379:FLW655380 FVS655379:FVS655380 GFO655379:GFO655380 GPK655379:GPK655380 GZG655379:GZG655380 HJC655379:HJC655380 HSY655379:HSY655380 ICU655379:ICU655380 IMQ655379:IMQ655380 IWM655379:IWM655380 JGI655379:JGI655380 JQE655379:JQE655380 KAA655379:KAA655380 KJW655379:KJW655380 KTS655379:KTS655380 LDO655379:LDO655380 LNK655379:LNK655380 LXG655379:LXG655380 MHC655379:MHC655380 MQY655379:MQY655380 NAU655379:NAU655380 NKQ655379:NKQ655380 NUM655379:NUM655380 OEI655379:OEI655380 OOE655379:OOE655380 OYA655379:OYA655380 PHW655379:PHW655380 PRS655379:PRS655380 QBO655379:QBO655380 QLK655379:QLK655380 QVG655379:QVG655380 RFC655379:RFC655380 ROY655379:ROY655380 RYU655379:RYU655380 SIQ655379:SIQ655380 SSM655379:SSM655380 TCI655379:TCI655380 TME655379:TME655380 TWA655379:TWA655380 UFW655379:UFW655380 UPS655379:UPS655380 UZO655379:UZO655380 VJK655379:VJK655380 VTG655379:VTG655380 WDC655379:WDC655380 WMY655379:WMY655380 WWU655379:WWU655380 V720915:V720916 KI720915:KI720916 UE720915:UE720916 AEA720915:AEA720916 ANW720915:ANW720916 AXS720915:AXS720916 BHO720915:BHO720916 BRK720915:BRK720916 CBG720915:CBG720916 CLC720915:CLC720916 CUY720915:CUY720916 DEU720915:DEU720916 DOQ720915:DOQ720916 DYM720915:DYM720916 EII720915:EII720916 ESE720915:ESE720916 FCA720915:FCA720916 FLW720915:FLW720916 FVS720915:FVS720916 GFO720915:GFO720916 GPK720915:GPK720916 GZG720915:GZG720916 HJC720915:HJC720916 HSY720915:HSY720916 ICU720915:ICU720916 IMQ720915:IMQ720916 IWM720915:IWM720916 JGI720915:JGI720916 JQE720915:JQE720916 KAA720915:KAA720916 KJW720915:KJW720916 KTS720915:KTS720916 LDO720915:LDO720916 LNK720915:LNK720916 LXG720915:LXG720916 MHC720915:MHC720916 MQY720915:MQY720916 NAU720915:NAU720916 NKQ720915:NKQ720916 NUM720915:NUM720916 OEI720915:OEI720916 OOE720915:OOE720916 OYA720915:OYA720916 PHW720915:PHW720916 PRS720915:PRS720916 QBO720915:QBO720916 QLK720915:QLK720916 QVG720915:QVG720916 RFC720915:RFC720916 ROY720915:ROY720916 RYU720915:RYU720916 SIQ720915:SIQ720916 SSM720915:SSM720916 TCI720915:TCI720916 TME720915:TME720916 TWA720915:TWA720916 UFW720915:UFW720916 UPS720915:UPS720916 UZO720915:UZO720916 VJK720915:VJK720916 VTG720915:VTG720916 WDC720915:WDC720916 WMY720915:WMY720916 WWU720915:WWU720916 V786451:V786452 KI786451:KI786452 UE786451:UE786452 AEA786451:AEA786452 ANW786451:ANW786452 AXS786451:AXS786452 BHO786451:BHO786452 BRK786451:BRK786452 CBG786451:CBG786452 CLC786451:CLC786452 CUY786451:CUY786452 DEU786451:DEU786452 DOQ786451:DOQ786452 DYM786451:DYM786452 EII786451:EII786452 ESE786451:ESE786452 FCA786451:FCA786452 FLW786451:FLW786452 FVS786451:FVS786452 GFO786451:GFO786452 GPK786451:GPK786452 GZG786451:GZG786452 HJC786451:HJC786452 HSY786451:HSY786452 ICU786451:ICU786452 IMQ786451:IMQ786452 IWM786451:IWM786452 JGI786451:JGI786452 JQE786451:JQE786452 KAA786451:KAA786452 KJW786451:KJW786452 KTS786451:KTS786452 LDO786451:LDO786452 LNK786451:LNK786452 LXG786451:LXG786452 MHC786451:MHC786452 MQY786451:MQY786452 NAU786451:NAU786452 NKQ786451:NKQ786452 NUM786451:NUM786452 OEI786451:OEI786452 OOE786451:OOE786452 OYA786451:OYA786452 PHW786451:PHW786452 PRS786451:PRS786452 QBO786451:QBO786452 QLK786451:QLK786452 QVG786451:QVG786452 RFC786451:RFC786452 ROY786451:ROY786452 RYU786451:RYU786452 SIQ786451:SIQ786452 SSM786451:SSM786452 TCI786451:TCI786452 TME786451:TME786452 TWA786451:TWA786452 UFW786451:UFW786452 UPS786451:UPS786452 UZO786451:UZO786452 VJK786451:VJK786452 VTG786451:VTG786452 WDC786451:WDC786452 WMY786451:WMY786452 WWU786451:WWU786452 V851987:V851988 KI851987:KI851988 UE851987:UE851988 AEA851987:AEA851988 ANW851987:ANW851988 AXS851987:AXS851988 BHO851987:BHO851988 BRK851987:BRK851988 CBG851987:CBG851988 CLC851987:CLC851988 CUY851987:CUY851988 DEU851987:DEU851988 DOQ851987:DOQ851988 DYM851987:DYM851988 EII851987:EII851988 ESE851987:ESE851988 FCA851987:FCA851988 FLW851987:FLW851988 FVS851987:FVS851988 GFO851987:GFO851988 GPK851987:GPK851988 GZG851987:GZG851988 HJC851987:HJC851988 HSY851987:HSY851988 ICU851987:ICU851988 IMQ851987:IMQ851988 IWM851987:IWM851988 JGI851987:JGI851988 JQE851987:JQE851988 KAA851987:KAA851988 KJW851987:KJW851988 KTS851987:KTS851988 LDO851987:LDO851988 LNK851987:LNK851988 LXG851987:LXG851988 MHC851987:MHC851988 MQY851987:MQY851988 NAU851987:NAU851988 NKQ851987:NKQ851988 NUM851987:NUM851988 OEI851987:OEI851988 OOE851987:OOE851988 OYA851987:OYA851988 PHW851987:PHW851988 PRS851987:PRS851988 QBO851987:QBO851988 QLK851987:QLK851988 QVG851987:QVG851988 RFC851987:RFC851988 ROY851987:ROY851988 RYU851987:RYU851988 SIQ851987:SIQ851988 SSM851987:SSM851988 TCI851987:TCI851988 TME851987:TME851988 TWA851987:TWA851988 UFW851987:UFW851988 UPS851987:UPS851988 UZO851987:UZO851988 VJK851987:VJK851988 VTG851987:VTG851988 WDC851987:WDC851988 WMY851987:WMY851988 WWU851987:WWU851988 V917523:V917524 KI917523:KI917524 UE917523:UE917524 AEA917523:AEA917524 ANW917523:ANW917524 AXS917523:AXS917524 BHO917523:BHO917524 BRK917523:BRK917524 CBG917523:CBG917524 CLC917523:CLC917524 CUY917523:CUY917524 DEU917523:DEU917524 DOQ917523:DOQ917524 DYM917523:DYM917524 EII917523:EII917524 ESE917523:ESE917524 FCA917523:FCA917524 FLW917523:FLW917524 FVS917523:FVS917524 GFO917523:GFO917524 GPK917523:GPK917524 GZG917523:GZG917524 HJC917523:HJC917524 HSY917523:HSY917524 ICU917523:ICU917524 IMQ917523:IMQ917524 IWM917523:IWM917524 JGI917523:JGI917524 JQE917523:JQE917524 KAA917523:KAA917524 KJW917523:KJW917524 KTS917523:KTS917524 LDO917523:LDO917524 LNK917523:LNK917524 LXG917523:LXG917524 MHC917523:MHC917524 MQY917523:MQY917524 NAU917523:NAU917524 NKQ917523:NKQ917524 NUM917523:NUM917524 OEI917523:OEI917524 OOE917523:OOE917524 OYA917523:OYA917524 PHW917523:PHW917524 PRS917523:PRS917524 QBO917523:QBO917524 QLK917523:QLK917524 QVG917523:QVG917524 RFC917523:RFC917524 ROY917523:ROY917524 RYU917523:RYU917524 SIQ917523:SIQ917524 SSM917523:SSM917524 TCI917523:TCI917524 TME917523:TME917524 TWA917523:TWA917524 UFW917523:UFW917524 UPS917523:UPS917524 UZO917523:UZO917524 VJK917523:VJK917524 VTG917523:VTG917524 WDC917523:WDC917524 WMY917523:WMY917524 WWU917523:WWU917524 V983059:V983060 KI983059:KI983060 UE983059:UE983060 AEA983059:AEA983060 ANW983059:ANW983060 AXS983059:AXS983060 BHO983059:BHO983060 BRK983059:BRK983060 CBG983059:CBG983060 CLC983059:CLC983060 CUY983059:CUY983060 DEU983059:DEU983060 DOQ983059:DOQ983060 DYM983059:DYM983060 EII983059:EII983060 ESE983059:ESE983060 FCA983059:FCA983060 FLW983059:FLW983060 FVS983059:FVS983060 GFO983059:GFO983060 GPK983059:GPK983060 GZG983059:GZG983060 HJC983059:HJC983060 HSY983059:HSY983060 ICU983059:ICU983060 IMQ983059:IMQ983060 IWM983059:IWM983060 JGI983059:JGI983060 JQE983059:JQE983060 KAA983059:KAA983060 KJW983059:KJW983060 KTS983059:KTS983060 LDO983059:LDO983060 LNK983059:LNK983060 LXG983059:LXG983060 MHC983059:MHC983060 MQY983059:MQY983060 NAU983059:NAU983060 NKQ983059:NKQ983060 NUM983059:NUM983060 OEI983059:OEI983060 OOE983059:OOE983060 OYA983059:OYA983060 PHW983059:PHW983060 PRS983059:PRS983060 QBO983059:QBO983060 QLK983059:QLK983060 QVG983059:QVG983060 RFC983059:RFC983060 ROY983059:ROY983060 RYU983059:RYU983060 SIQ983059:SIQ983060 SSM983059:SSM983060 TCI983059:TCI983060 TME983059:TME983060 TWA983059:TWA983060 UFW983059:UFW983060 UPS983059:UPS983060 UZO983059:UZO983060 VJK983059:VJK983060 VTG983059:VTG983060 WDC983059:WDC983060 WMY983059:WMY983060 UE24 V24 AH65555:AH65556 AH131091:AH131092 AH196627:AH196628 AH262163:AH262164 AH327699:AH327700 AH393235:AH393236 AH458771:AH458772 AH524307:AH524308 AH589843:AH589844 AH655379:AH655380 AH720915:AH720916 AH786451:AH786452 AH851987:AH851988 AH917523:AH917524 AH983059:AH983060 AH24 AT65555:AT65556 AT131091:AT131092 AT196627:AT196628 AT262163:AT262164 AT327699:AT327700 AT393235:AT393236 AT458771:AT458772 AT524307:AT524308 AT589843:AT589844 AT655379:AT655380 AT720915:AT720916 AT786451:AT786452 AT851987:AT851988 AT917523:AT917524 AT983059:AT983060 AT24"/>
    <dataValidation allowBlank="1" showInputMessage="1" showErrorMessage="1" prompt="Для выбора выполните двойной щелчок левой клавиши мыши по соответствующей ячейке." sqref="UI24 X65555:X65557 KK65555:KK65557 UG65555:UG65557 AEC65555:AEC65557 ANY65555:ANY65557 AXU65555:AXU65557 BHQ65555:BHQ65557 BRM65555:BRM65557 CBI65555:CBI65557 CLE65555:CLE65557 CVA65555:CVA65557 DEW65555:DEW65557 DOS65555:DOS65557 DYO65555:DYO65557 EIK65555:EIK65557 ESG65555:ESG65557 FCC65555:FCC65557 FLY65555:FLY65557 FVU65555:FVU65557 GFQ65555:GFQ65557 GPM65555:GPM65557 GZI65555:GZI65557 HJE65555:HJE65557 HTA65555:HTA65557 ICW65555:ICW65557 IMS65555:IMS65557 IWO65555:IWO65557 JGK65555:JGK65557 JQG65555:JQG65557 KAC65555:KAC65557 KJY65555:KJY65557 KTU65555:KTU65557 LDQ65555:LDQ65557 LNM65555:LNM65557 LXI65555:LXI65557 MHE65555:MHE65557 MRA65555:MRA65557 NAW65555:NAW65557 NKS65555:NKS65557 NUO65555:NUO65557 OEK65555:OEK65557 OOG65555:OOG65557 OYC65555:OYC65557 PHY65555:PHY65557 PRU65555:PRU65557 QBQ65555:QBQ65557 QLM65555:QLM65557 QVI65555:QVI65557 RFE65555:RFE65557 RPA65555:RPA65557 RYW65555:RYW65557 SIS65555:SIS65557 SSO65555:SSO65557 TCK65555:TCK65557 TMG65555:TMG65557 TWC65555:TWC65557 UFY65555:UFY65557 UPU65555:UPU65557 UZQ65555:UZQ65557 VJM65555:VJM65557 VTI65555:VTI65557 WDE65555:WDE65557 WNA65555:WNA65557 WWW65555:WWW65557 X131091:X131093 KK131091:KK131093 UG131091:UG131093 AEC131091:AEC131093 ANY131091:ANY131093 AXU131091:AXU131093 BHQ131091:BHQ131093 BRM131091:BRM131093 CBI131091:CBI131093 CLE131091:CLE131093 CVA131091:CVA131093 DEW131091:DEW131093 DOS131091:DOS131093 DYO131091:DYO131093 EIK131091:EIK131093 ESG131091:ESG131093 FCC131091:FCC131093 FLY131091:FLY131093 FVU131091:FVU131093 GFQ131091:GFQ131093 GPM131091:GPM131093 GZI131091:GZI131093 HJE131091:HJE131093 HTA131091:HTA131093 ICW131091:ICW131093 IMS131091:IMS131093 IWO131091:IWO131093 JGK131091:JGK131093 JQG131091:JQG131093 KAC131091:KAC131093 KJY131091:KJY131093 KTU131091:KTU131093 LDQ131091:LDQ131093 LNM131091:LNM131093 LXI131091:LXI131093 MHE131091:MHE131093 MRA131091:MRA131093 NAW131091:NAW131093 NKS131091:NKS131093 NUO131091:NUO131093 OEK131091:OEK131093 OOG131091:OOG131093 OYC131091:OYC131093 PHY131091:PHY131093 PRU131091:PRU131093 QBQ131091:QBQ131093 QLM131091:QLM131093 QVI131091:QVI131093 RFE131091:RFE131093 RPA131091:RPA131093 RYW131091:RYW131093 SIS131091:SIS131093 SSO131091:SSO131093 TCK131091:TCK131093 TMG131091:TMG131093 TWC131091:TWC131093 UFY131091:UFY131093 UPU131091:UPU131093 UZQ131091:UZQ131093 VJM131091:VJM131093 VTI131091:VTI131093 WDE131091:WDE131093 WNA131091:WNA131093 WWW131091:WWW131093 X196627:X196629 KK196627:KK196629 UG196627:UG196629 AEC196627:AEC196629 ANY196627:ANY196629 AXU196627:AXU196629 BHQ196627:BHQ196629 BRM196627:BRM196629 CBI196627:CBI196629 CLE196627:CLE196629 CVA196627:CVA196629 DEW196627:DEW196629 DOS196627:DOS196629 DYO196627:DYO196629 EIK196627:EIK196629 ESG196627:ESG196629 FCC196627:FCC196629 FLY196627:FLY196629 FVU196627:FVU196629 GFQ196627:GFQ196629 GPM196627:GPM196629 GZI196627:GZI196629 HJE196627:HJE196629 HTA196627:HTA196629 ICW196627:ICW196629 IMS196627:IMS196629 IWO196627:IWO196629 JGK196627:JGK196629 JQG196627:JQG196629 KAC196627:KAC196629 KJY196627:KJY196629 KTU196627:KTU196629 LDQ196627:LDQ196629 LNM196627:LNM196629 LXI196627:LXI196629 MHE196627:MHE196629 MRA196627:MRA196629 NAW196627:NAW196629 NKS196627:NKS196629 NUO196627:NUO196629 OEK196627:OEK196629 OOG196627:OOG196629 OYC196627:OYC196629 PHY196627:PHY196629 PRU196627:PRU196629 QBQ196627:QBQ196629 QLM196627:QLM196629 QVI196627:QVI196629 RFE196627:RFE196629 RPA196627:RPA196629 RYW196627:RYW196629 SIS196627:SIS196629 SSO196627:SSO196629 TCK196627:TCK196629 TMG196627:TMG196629 TWC196627:TWC196629 UFY196627:UFY196629 UPU196627:UPU196629 UZQ196627:UZQ196629 VJM196627:VJM196629 VTI196627:VTI196629 WDE196627:WDE196629 WNA196627:WNA196629 WWW196627:WWW196629 X262163:X262165 KK262163:KK262165 UG262163:UG262165 AEC262163:AEC262165 ANY262163:ANY262165 AXU262163:AXU262165 BHQ262163:BHQ262165 BRM262163:BRM262165 CBI262163:CBI262165 CLE262163:CLE262165 CVA262163:CVA262165 DEW262163:DEW262165 DOS262163:DOS262165 DYO262163:DYO262165 EIK262163:EIK262165 ESG262163:ESG262165 FCC262163:FCC262165 FLY262163:FLY262165 FVU262163:FVU262165 GFQ262163:GFQ262165 GPM262163:GPM262165 GZI262163:GZI262165 HJE262163:HJE262165 HTA262163:HTA262165 ICW262163:ICW262165 IMS262163:IMS262165 IWO262163:IWO262165 JGK262163:JGK262165 JQG262163:JQG262165 KAC262163:KAC262165 KJY262163:KJY262165 KTU262163:KTU262165 LDQ262163:LDQ262165 LNM262163:LNM262165 LXI262163:LXI262165 MHE262163:MHE262165 MRA262163:MRA262165 NAW262163:NAW262165 NKS262163:NKS262165 NUO262163:NUO262165 OEK262163:OEK262165 OOG262163:OOG262165 OYC262163:OYC262165 PHY262163:PHY262165 PRU262163:PRU262165 QBQ262163:QBQ262165 QLM262163:QLM262165 QVI262163:QVI262165 RFE262163:RFE262165 RPA262163:RPA262165 RYW262163:RYW262165 SIS262163:SIS262165 SSO262163:SSO262165 TCK262163:TCK262165 TMG262163:TMG262165 TWC262163:TWC262165 UFY262163:UFY262165 UPU262163:UPU262165 UZQ262163:UZQ262165 VJM262163:VJM262165 VTI262163:VTI262165 WDE262163:WDE262165 WNA262163:WNA262165 WWW262163:WWW262165 X327699:X327701 KK327699:KK327701 UG327699:UG327701 AEC327699:AEC327701 ANY327699:ANY327701 AXU327699:AXU327701 BHQ327699:BHQ327701 BRM327699:BRM327701 CBI327699:CBI327701 CLE327699:CLE327701 CVA327699:CVA327701 DEW327699:DEW327701 DOS327699:DOS327701 DYO327699:DYO327701 EIK327699:EIK327701 ESG327699:ESG327701 FCC327699:FCC327701 FLY327699:FLY327701 FVU327699:FVU327701 GFQ327699:GFQ327701 GPM327699:GPM327701 GZI327699:GZI327701 HJE327699:HJE327701 HTA327699:HTA327701 ICW327699:ICW327701 IMS327699:IMS327701 IWO327699:IWO327701 JGK327699:JGK327701 JQG327699:JQG327701 KAC327699:KAC327701 KJY327699:KJY327701 KTU327699:KTU327701 LDQ327699:LDQ327701 LNM327699:LNM327701 LXI327699:LXI327701 MHE327699:MHE327701 MRA327699:MRA327701 NAW327699:NAW327701 NKS327699:NKS327701 NUO327699:NUO327701 OEK327699:OEK327701 OOG327699:OOG327701 OYC327699:OYC327701 PHY327699:PHY327701 PRU327699:PRU327701 QBQ327699:QBQ327701 QLM327699:QLM327701 QVI327699:QVI327701 RFE327699:RFE327701 RPA327699:RPA327701 RYW327699:RYW327701 SIS327699:SIS327701 SSO327699:SSO327701 TCK327699:TCK327701 TMG327699:TMG327701 TWC327699:TWC327701 UFY327699:UFY327701 UPU327699:UPU327701 UZQ327699:UZQ327701 VJM327699:VJM327701 VTI327699:VTI327701 WDE327699:WDE327701 WNA327699:WNA327701 WWW327699:WWW327701 X393235:X393237 KK393235:KK393237 UG393235:UG393237 AEC393235:AEC393237 ANY393235:ANY393237 AXU393235:AXU393237 BHQ393235:BHQ393237 BRM393235:BRM393237 CBI393235:CBI393237 CLE393235:CLE393237 CVA393235:CVA393237 DEW393235:DEW393237 DOS393235:DOS393237 DYO393235:DYO393237 EIK393235:EIK393237 ESG393235:ESG393237 FCC393235:FCC393237 FLY393235:FLY393237 FVU393235:FVU393237 GFQ393235:GFQ393237 GPM393235:GPM393237 GZI393235:GZI393237 HJE393235:HJE393237 HTA393235:HTA393237 ICW393235:ICW393237 IMS393235:IMS393237 IWO393235:IWO393237 JGK393235:JGK393237 JQG393235:JQG393237 KAC393235:KAC393237 KJY393235:KJY393237 KTU393235:KTU393237 LDQ393235:LDQ393237 LNM393235:LNM393237 LXI393235:LXI393237 MHE393235:MHE393237 MRA393235:MRA393237 NAW393235:NAW393237 NKS393235:NKS393237 NUO393235:NUO393237 OEK393235:OEK393237 OOG393235:OOG393237 OYC393235:OYC393237 PHY393235:PHY393237 PRU393235:PRU393237 QBQ393235:QBQ393237 QLM393235:QLM393237 QVI393235:QVI393237 RFE393235:RFE393237 RPA393235:RPA393237 RYW393235:RYW393237 SIS393235:SIS393237 SSO393235:SSO393237 TCK393235:TCK393237 TMG393235:TMG393237 TWC393235:TWC393237 UFY393235:UFY393237 UPU393235:UPU393237 UZQ393235:UZQ393237 VJM393235:VJM393237 VTI393235:VTI393237 WDE393235:WDE393237 WNA393235:WNA393237 WWW393235:WWW393237 X458771:X458773 KK458771:KK458773 UG458771:UG458773 AEC458771:AEC458773 ANY458771:ANY458773 AXU458771:AXU458773 BHQ458771:BHQ458773 BRM458771:BRM458773 CBI458771:CBI458773 CLE458771:CLE458773 CVA458771:CVA458773 DEW458771:DEW458773 DOS458771:DOS458773 DYO458771:DYO458773 EIK458771:EIK458773 ESG458771:ESG458773 FCC458771:FCC458773 FLY458771:FLY458773 FVU458771:FVU458773 GFQ458771:GFQ458773 GPM458771:GPM458773 GZI458771:GZI458773 HJE458771:HJE458773 HTA458771:HTA458773 ICW458771:ICW458773 IMS458771:IMS458773 IWO458771:IWO458773 JGK458771:JGK458773 JQG458771:JQG458773 KAC458771:KAC458773 KJY458771:KJY458773 KTU458771:KTU458773 LDQ458771:LDQ458773 LNM458771:LNM458773 LXI458771:LXI458773 MHE458771:MHE458773 MRA458771:MRA458773 NAW458771:NAW458773 NKS458771:NKS458773 NUO458771:NUO458773 OEK458771:OEK458773 OOG458771:OOG458773 OYC458771:OYC458773 PHY458771:PHY458773 PRU458771:PRU458773 QBQ458771:QBQ458773 QLM458771:QLM458773 QVI458771:QVI458773 RFE458771:RFE458773 RPA458771:RPA458773 RYW458771:RYW458773 SIS458771:SIS458773 SSO458771:SSO458773 TCK458771:TCK458773 TMG458771:TMG458773 TWC458771:TWC458773 UFY458771:UFY458773 UPU458771:UPU458773 UZQ458771:UZQ458773 VJM458771:VJM458773 VTI458771:VTI458773 WDE458771:WDE458773 WNA458771:WNA458773 WWW458771:WWW458773 X524307:X524309 KK524307:KK524309 UG524307:UG524309 AEC524307:AEC524309 ANY524307:ANY524309 AXU524307:AXU524309 BHQ524307:BHQ524309 BRM524307:BRM524309 CBI524307:CBI524309 CLE524307:CLE524309 CVA524307:CVA524309 DEW524307:DEW524309 DOS524307:DOS524309 DYO524307:DYO524309 EIK524307:EIK524309 ESG524307:ESG524309 FCC524307:FCC524309 FLY524307:FLY524309 FVU524307:FVU524309 GFQ524307:GFQ524309 GPM524307:GPM524309 GZI524307:GZI524309 HJE524307:HJE524309 HTA524307:HTA524309 ICW524307:ICW524309 IMS524307:IMS524309 IWO524307:IWO524309 JGK524307:JGK524309 JQG524307:JQG524309 KAC524307:KAC524309 KJY524307:KJY524309 KTU524307:KTU524309 LDQ524307:LDQ524309 LNM524307:LNM524309 LXI524307:LXI524309 MHE524307:MHE524309 MRA524307:MRA524309 NAW524307:NAW524309 NKS524307:NKS524309 NUO524307:NUO524309 OEK524307:OEK524309 OOG524307:OOG524309 OYC524307:OYC524309 PHY524307:PHY524309 PRU524307:PRU524309 QBQ524307:QBQ524309 QLM524307:QLM524309 QVI524307:QVI524309 RFE524307:RFE524309 RPA524307:RPA524309 RYW524307:RYW524309 SIS524307:SIS524309 SSO524307:SSO524309 TCK524307:TCK524309 TMG524307:TMG524309 TWC524307:TWC524309 UFY524307:UFY524309 UPU524307:UPU524309 UZQ524307:UZQ524309 VJM524307:VJM524309 VTI524307:VTI524309 WDE524307:WDE524309 WNA524307:WNA524309 WWW524307:WWW524309 X589843:X589845 KK589843:KK589845 UG589843:UG589845 AEC589843:AEC589845 ANY589843:ANY589845 AXU589843:AXU589845 BHQ589843:BHQ589845 BRM589843:BRM589845 CBI589843:CBI589845 CLE589843:CLE589845 CVA589843:CVA589845 DEW589843:DEW589845 DOS589843:DOS589845 DYO589843:DYO589845 EIK589843:EIK589845 ESG589843:ESG589845 FCC589843:FCC589845 FLY589843:FLY589845 FVU589843:FVU589845 GFQ589843:GFQ589845 GPM589843:GPM589845 GZI589843:GZI589845 HJE589843:HJE589845 HTA589843:HTA589845 ICW589843:ICW589845 IMS589843:IMS589845 IWO589843:IWO589845 JGK589843:JGK589845 JQG589843:JQG589845 KAC589843:KAC589845 KJY589843:KJY589845 KTU589843:KTU589845 LDQ589843:LDQ589845 LNM589843:LNM589845 LXI589843:LXI589845 MHE589843:MHE589845 MRA589843:MRA589845 NAW589843:NAW589845 NKS589843:NKS589845 NUO589843:NUO589845 OEK589843:OEK589845 OOG589843:OOG589845 OYC589843:OYC589845 PHY589843:PHY589845 PRU589843:PRU589845 QBQ589843:QBQ589845 QLM589843:QLM589845 QVI589843:QVI589845 RFE589843:RFE589845 RPA589843:RPA589845 RYW589843:RYW589845 SIS589843:SIS589845 SSO589843:SSO589845 TCK589843:TCK589845 TMG589843:TMG589845 TWC589843:TWC589845 UFY589843:UFY589845 UPU589843:UPU589845 UZQ589843:UZQ589845 VJM589843:VJM589845 VTI589843:VTI589845 WDE589843:WDE589845 WNA589843:WNA589845 WWW589843:WWW589845 X655379:X655381 KK655379:KK655381 UG655379:UG655381 AEC655379:AEC655381 ANY655379:ANY655381 AXU655379:AXU655381 BHQ655379:BHQ655381 BRM655379:BRM655381 CBI655379:CBI655381 CLE655379:CLE655381 CVA655379:CVA655381 DEW655379:DEW655381 DOS655379:DOS655381 DYO655379:DYO655381 EIK655379:EIK655381 ESG655379:ESG655381 FCC655379:FCC655381 FLY655379:FLY655381 FVU655379:FVU655381 GFQ655379:GFQ655381 GPM655379:GPM655381 GZI655379:GZI655381 HJE655379:HJE655381 HTA655379:HTA655381 ICW655379:ICW655381 IMS655379:IMS655381 IWO655379:IWO655381 JGK655379:JGK655381 JQG655379:JQG655381 KAC655379:KAC655381 KJY655379:KJY655381 KTU655379:KTU655381 LDQ655379:LDQ655381 LNM655379:LNM655381 LXI655379:LXI655381 MHE655379:MHE655381 MRA655379:MRA655381 NAW655379:NAW655381 NKS655379:NKS655381 NUO655379:NUO655381 OEK655379:OEK655381 OOG655379:OOG655381 OYC655379:OYC655381 PHY655379:PHY655381 PRU655379:PRU655381 QBQ655379:QBQ655381 QLM655379:QLM655381 QVI655379:QVI655381 RFE655379:RFE655381 RPA655379:RPA655381 RYW655379:RYW655381 SIS655379:SIS655381 SSO655379:SSO655381 TCK655379:TCK655381 TMG655379:TMG655381 TWC655379:TWC655381 UFY655379:UFY655381 UPU655379:UPU655381 UZQ655379:UZQ655381 VJM655379:VJM655381 VTI655379:VTI655381 WDE655379:WDE655381 WNA655379:WNA655381 WWW655379:WWW655381 X720915:X720917 KK720915:KK720917 UG720915:UG720917 AEC720915:AEC720917 ANY720915:ANY720917 AXU720915:AXU720917 BHQ720915:BHQ720917 BRM720915:BRM720917 CBI720915:CBI720917 CLE720915:CLE720917 CVA720915:CVA720917 DEW720915:DEW720917 DOS720915:DOS720917 DYO720915:DYO720917 EIK720915:EIK720917 ESG720915:ESG720917 FCC720915:FCC720917 FLY720915:FLY720917 FVU720915:FVU720917 GFQ720915:GFQ720917 GPM720915:GPM720917 GZI720915:GZI720917 HJE720915:HJE720917 HTA720915:HTA720917 ICW720915:ICW720917 IMS720915:IMS720917 IWO720915:IWO720917 JGK720915:JGK720917 JQG720915:JQG720917 KAC720915:KAC720917 KJY720915:KJY720917 KTU720915:KTU720917 LDQ720915:LDQ720917 LNM720915:LNM720917 LXI720915:LXI720917 MHE720915:MHE720917 MRA720915:MRA720917 NAW720915:NAW720917 NKS720915:NKS720917 NUO720915:NUO720917 OEK720915:OEK720917 OOG720915:OOG720917 OYC720915:OYC720917 PHY720915:PHY720917 PRU720915:PRU720917 QBQ720915:QBQ720917 QLM720915:QLM720917 QVI720915:QVI720917 RFE720915:RFE720917 RPA720915:RPA720917 RYW720915:RYW720917 SIS720915:SIS720917 SSO720915:SSO720917 TCK720915:TCK720917 TMG720915:TMG720917 TWC720915:TWC720917 UFY720915:UFY720917 UPU720915:UPU720917 UZQ720915:UZQ720917 VJM720915:VJM720917 VTI720915:VTI720917 WDE720915:WDE720917 WNA720915:WNA720917 WWW720915:WWW720917 X786451:X786453 KK786451:KK786453 UG786451:UG786453 AEC786451:AEC786453 ANY786451:ANY786453 AXU786451:AXU786453 BHQ786451:BHQ786453 BRM786451:BRM786453 CBI786451:CBI786453 CLE786451:CLE786453 CVA786451:CVA786453 DEW786451:DEW786453 DOS786451:DOS786453 DYO786451:DYO786453 EIK786451:EIK786453 ESG786451:ESG786453 FCC786451:FCC786453 FLY786451:FLY786453 FVU786451:FVU786453 GFQ786451:GFQ786453 GPM786451:GPM786453 GZI786451:GZI786453 HJE786451:HJE786453 HTA786451:HTA786453 ICW786451:ICW786453 IMS786451:IMS786453 IWO786451:IWO786453 JGK786451:JGK786453 JQG786451:JQG786453 KAC786451:KAC786453 KJY786451:KJY786453 KTU786451:KTU786453 LDQ786451:LDQ786453 LNM786451:LNM786453 LXI786451:LXI786453 MHE786451:MHE786453 MRA786451:MRA786453 NAW786451:NAW786453 NKS786451:NKS786453 NUO786451:NUO786453 OEK786451:OEK786453 OOG786451:OOG786453 OYC786451:OYC786453 PHY786451:PHY786453 PRU786451:PRU786453 QBQ786451:QBQ786453 QLM786451:QLM786453 QVI786451:QVI786453 RFE786451:RFE786453 RPA786451:RPA786453 RYW786451:RYW786453 SIS786451:SIS786453 SSO786451:SSO786453 TCK786451:TCK786453 TMG786451:TMG786453 TWC786451:TWC786453 UFY786451:UFY786453 UPU786451:UPU786453 UZQ786451:UZQ786453 VJM786451:VJM786453 VTI786451:VTI786453 WDE786451:WDE786453 WNA786451:WNA786453 WWW786451:WWW786453 X851987:X851989 KK851987:KK851989 UG851987:UG851989 AEC851987:AEC851989 ANY851987:ANY851989 AXU851987:AXU851989 BHQ851987:BHQ851989 BRM851987:BRM851989 CBI851987:CBI851989 CLE851987:CLE851989 CVA851987:CVA851989 DEW851987:DEW851989 DOS851987:DOS851989 DYO851987:DYO851989 EIK851987:EIK851989 ESG851987:ESG851989 FCC851987:FCC851989 FLY851987:FLY851989 FVU851987:FVU851989 GFQ851987:GFQ851989 GPM851987:GPM851989 GZI851987:GZI851989 HJE851987:HJE851989 HTA851987:HTA851989 ICW851987:ICW851989 IMS851987:IMS851989 IWO851987:IWO851989 JGK851987:JGK851989 JQG851987:JQG851989 KAC851987:KAC851989 KJY851987:KJY851989 KTU851987:KTU851989 LDQ851987:LDQ851989 LNM851987:LNM851989 LXI851987:LXI851989 MHE851987:MHE851989 MRA851987:MRA851989 NAW851987:NAW851989 NKS851987:NKS851989 NUO851987:NUO851989 OEK851987:OEK851989 OOG851987:OOG851989 OYC851987:OYC851989 PHY851987:PHY851989 PRU851987:PRU851989 QBQ851987:QBQ851989 QLM851987:QLM851989 QVI851987:QVI851989 RFE851987:RFE851989 RPA851987:RPA851989 RYW851987:RYW851989 SIS851987:SIS851989 SSO851987:SSO851989 TCK851987:TCK851989 TMG851987:TMG851989 TWC851987:TWC851989 UFY851987:UFY851989 UPU851987:UPU851989 UZQ851987:UZQ851989 VJM851987:VJM851989 VTI851987:VTI851989 WDE851987:WDE851989 WNA851987:WNA851989 WWW851987:WWW851989 X917523:X917525 KK917523:KK917525 UG917523:UG917525 AEC917523:AEC917525 ANY917523:ANY917525 AXU917523:AXU917525 BHQ917523:BHQ917525 BRM917523:BRM917525 CBI917523:CBI917525 CLE917523:CLE917525 CVA917523:CVA917525 DEW917523:DEW917525 DOS917523:DOS917525 DYO917523:DYO917525 EIK917523:EIK917525 ESG917523:ESG917525 FCC917523:FCC917525 FLY917523:FLY917525 FVU917523:FVU917525 GFQ917523:GFQ917525 GPM917523:GPM917525 GZI917523:GZI917525 HJE917523:HJE917525 HTA917523:HTA917525 ICW917523:ICW917525 IMS917523:IMS917525 IWO917523:IWO917525 JGK917523:JGK917525 JQG917523:JQG917525 KAC917523:KAC917525 KJY917523:KJY917525 KTU917523:KTU917525 LDQ917523:LDQ917525 LNM917523:LNM917525 LXI917523:LXI917525 MHE917523:MHE917525 MRA917523:MRA917525 NAW917523:NAW917525 NKS917523:NKS917525 NUO917523:NUO917525 OEK917523:OEK917525 OOG917523:OOG917525 OYC917523:OYC917525 PHY917523:PHY917525 PRU917523:PRU917525 QBQ917523:QBQ917525 QLM917523:QLM917525 QVI917523:QVI917525 RFE917523:RFE917525 RPA917523:RPA917525 RYW917523:RYW917525 SIS917523:SIS917525 SSO917523:SSO917525 TCK917523:TCK917525 TMG917523:TMG917525 TWC917523:TWC917525 UFY917523:UFY917525 UPU917523:UPU917525 UZQ917523:UZQ917525 VJM917523:VJM917525 VTI917523:VTI917525 WDE917523:WDE917525 WNA917523:WNA917525 WWW917523:WWW917525 X983059:X983061 KK983059:KK983061 UG983059:UG983061 AEC983059:AEC983061 ANY983059:ANY983061 AXU983059:AXU983061 BHQ983059:BHQ983061 BRM983059:BRM983061 CBI983059:CBI983061 CLE983059:CLE983061 CVA983059:CVA983061 DEW983059:DEW983061 DOS983059:DOS983061 DYO983059:DYO983061 EIK983059:EIK983061 ESG983059:ESG983061 FCC983059:FCC983061 FLY983059:FLY983061 FVU983059:FVU983061 GFQ983059:GFQ983061 GPM983059:GPM983061 GZI983059:GZI983061 HJE983059:HJE983061 HTA983059:HTA983061 ICW983059:ICW983061 IMS983059:IMS983061 IWO983059:IWO983061 JGK983059:JGK983061 JQG983059:JQG983061 KAC983059:KAC983061 KJY983059:KJY983061 KTU983059:KTU983061 LDQ983059:LDQ983061 LNM983059:LNM983061 LXI983059:LXI983061 MHE983059:MHE983061 MRA983059:MRA983061 NAW983059:NAW983061 NKS983059:NKS983061 NUO983059:NUO983061 OEK983059:OEK983061 OOG983059:OOG983061 OYC983059:OYC983061 PHY983059:PHY983061 PRU983059:PRU983061 QBQ983059:QBQ983061 QLM983059:QLM983061 QVI983059:QVI983061 RFE983059:RFE983061 RPA983059:RPA983061 RYW983059:RYW983061 SIS983059:SIS983061 SSO983059:SSO983061 TCK983059:TCK983061 TMG983059:TMG983061 TWC983059:TWC983061 UFY983059:UFY983061 UPU983059:UPU983061 UZQ983059:UZQ983061 VJM983059:VJM983061 VTI983059:VTI983061 WDE983059:WDE983061 WNA983059:WNA983061 WWW983059:WWW983061 AEE24 AOA24 AXW24 BHS24 BRO24 CBK24 CLG24 CVC24 DEY24 DOU24 DYQ24 EIM24 ESI24 FCE24 FMA24 FVW24 GFS24 GPO24 GZK24 HJG24 HTC24 ICY24 IMU24 IWQ24 JGM24 JQI24 KAE24 KKA24 KTW24 LDS24 LNO24 LXK24 MHG24 MRC24 NAY24 NKU24 NUQ24 OEM24 OOI24 OYE24 PIA24 PRW24 QBS24 QLO24 QVK24 RFG24 RPC24 RYY24 SIU24 SSQ24 TCM24 TMI24 TWE24 UGA24 UPW24 UZS24 VJO24 VTK24 WDG24 WNC24 WWY24 WWY983059:WWY983060 Z196627:Z196628 KM65555:KM65556 UI65555:UI65556 AEE65555:AEE65556 AOA65555:AOA65556 AXW65555:AXW65556 BHS65555:BHS65556 BRO65555:BRO65556 CBK65555:CBK65556 CLG65555:CLG65556 CVC65555:CVC65556 DEY65555:DEY65556 DOU65555:DOU65556 DYQ65555:DYQ65556 EIM65555:EIM65556 ESI65555:ESI65556 FCE65555:FCE65556 FMA65555:FMA65556 FVW65555:FVW65556 GFS65555:GFS65556 GPO65555:GPO65556 GZK65555:GZK65556 HJG65555:HJG65556 HTC65555:HTC65556 ICY65555:ICY65556 IMU65555:IMU65556 IWQ65555:IWQ65556 JGM65555:JGM65556 JQI65555:JQI65556 KAE65555:KAE65556 KKA65555:KKA65556 KTW65555:KTW65556 LDS65555:LDS65556 LNO65555:LNO65556 LXK65555:LXK65556 MHG65555:MHG65556 MRC65555:MRC65556 NAY65555:NAY65556 NKU65555:NKU65556 NUQ65555:NUQ65556 OEM65555:OEM65556 OOI65555:OOI65556 OYE65555:OYE65556 PIA65555:PIA65556 PRW65555:PRW65556 QBS65555:QBS65556 QLO65555:QLO65556 QVK65555:QVK65556 RFG65555:RFG65556 RPC65555:RPC65556 RYY65555:RYY65556 SIU65555:SIU65556 SSQ65555:SSQ65556 TCM65555:TCM65556 TMI65555:TMI65556 TWE65555:TWE65556 UGA65555:UGA65556 UPW65555:UPW65556 UZS65555:UZS65556 VJO65555:VJO65556 VTK65555:VTK65556 WDG65555:WDG65556 WNC65555:WNC65556 WWY65555:WWY65556 Z262163:Z262164 KM131091:KM131092 UI131091:UI131092 AEE131091:AEE131092 AOA131091:AOA131092 AXW131091:AXW131092 BHS131091:BHS131092 BRO131091:BRO131092 CBK131091:CBK131092 CLG131091:CLG131092 CVC131091:CVC131092 DEY131091:DEY131092 DOU131091:DOU131092 DYQ131091:DYQ131092 EIM131091:EIM131092 ESI131091:ESI131092 FCE131091:FCE131092 FMA131091:FMA131092 FVW131091:FVW131092 GFS131091:GFS131092 GPO131091:GPO131092 GZK131091:GZK131092 HJG131091:HJG131092 HTC131091:HTC131092 ICY131091:ICY131092 IMU131091:IMU131092 IWQ131091:IWQ131092 JGM131091:JGM131092 JQI131091:JQI131092 KAE131091:KAE131092 KKA131091:KKA131092 KTW131091:KTW131092 LDS131091:LDS131092 LNO131091:LNO131092 LXK131091:LXK131092 MHG131091:MHG131092 MRC131091:MRC131092 NAY131091:NAY131092 NKU131091:NKU131092 NUQ131091:NUQ131092 OEM131091:OEM131092 OOI131091:OOI131092 OYE131091:OYE131092 PIA131091:PIA131092 PRW131091:PRW131092 QBS131091:QBS131092 QLO131091:QLO131092 QVK131091:QVK131092 RFG131091:RFG131092 RPC131091:RPC131092 RYY131091:RYY131092 SIU131091:SIU131092 SSQ131091:SSQ131092 TCM131091:TCM131092 TMI131091:TMI131092 TWE131091:TWE131092 UGA131091:UGA131092 UPW131091:UPW131092 UZS131091:UZS131092 VJO131091:VJO131092 VTK131091:VTK131092 WDG131091:WDG131092 WNC131091:WNC131092 WWY131091:WWY131092 Z327699:Z327700 KM196627:KM196628 UI196627:UI196628 AEE196627:AEE196628 AOA196627:AOA196628 AXW196627:AXW196628 BHS196627:BHS196628 BRO196627:BRO196628 CBK196627:CBK196628 CLG196627:CLG196628 CVC196627:CVC196628 DEY196627:DEY196628 DOU196627:DOU196628 DYQ196627:DYQ196628 EIM196627:EIM196628 ESI196627:ESI196628 FCE196627:FCE196628 FMA196627:FMA196628 FVW196627:FVW196628 GFS196627:GFS196628 GPO196627:GPO196628 GZK196627:GZK196628 HJG196627:HJG196628 HTC196627:HTC196628 ICY196627:ICY196628 IMU196627:IMU196628 IWQ196627:IWQ196628 JGM196627:JGM196628 JQI196627:JQI196628 KAE196627:KAE196628 KKA196627:KKA196628 KTW196627:KTW196628 LDS196627:LDS196628 LNO196627:LNO196628 LXK196627:LXK196628 MHG196627:MHG196628 MRC196627:MRC196628 NAY196627:NAY196628 NKU196627:NKU196628 NUQ196627:NUQ196628 OEM196627:OEM196628 OOI196627:OOI196628 OYE196627:OYE196628 PIA196627:PIA196628 PRW196627:PRW196628 QBS196627:QBS196628 QLO196627:QLO196628 QVK196627:QVK196628 RFG196627:RFG196628 RPC196627:RPC196628 RYY196627:RYY196628 SIU196627:SIU196628 SSQ196627:SSQ196628 TCM196627:TCM196628 TMI196627:TMI196628 TWE196627:TWE196628 UGA196627:UGA196628 UPW196627:UPW196628 UZS196627:UZS196628 VJO196627:VJO196628 VTK196627:VTK196628 WDG196627:WDG196628 WNC196627:WNC196628 WWY196627:WWY196628 Z393235:Z393236 KM262163:KM262164 UI262163:UI262164 AEE262163:AEE262164 AOA262163:AOA262164 AXW262163:AXW262164 BHS262163:BHS262164 BRO262163:BRO262164 CBK262163:CBK262164 CLG262163:CLG262164 CVC262163:CVC262164 DEY262163:DEY262164 DOU262163:DOU262164 DYQ262163:DYQ262164 EIM262163:EIM262164 ESI262163:ESI262164 FCE262163:FCE262164 FMA262163:FMA262164 FVW262163:FVW262164 GFS262163:GFS262164 GPO262163:GPO262164 GZK262163:GZK262164 HJG262163:HJG262164 HTC262163:HTC262164 ICY262163:ICY262164 IMU262163:IMU262164 IWQ262163:IWQ262164 JGM262163:JGM262164 JQI262163:JQI262164 KAE262163:KAE262164 KKA262163:KKA262164 KTW262163:KTW262164 LDS262163:LDS262164 LNO262163:LNO262164 LXK262163:LXK262164 MHG262163:MHG262164 MRC262163:MRC262164 NAY262163:NAY262164 NKU262163:NKU262164 NUQ262163:NUQ262164 OEM262163:OEM262164 OOI262163:OOI262164 OYE262163:OYE262164 PIA262163:PIA262164 PRW262163:PRW262164 QBS262163:QBS262164 QLO262163:QLO262164 QVK262163:QVK262164 RFG262163:RFG262164 RPC262163:RPC262164 RYY262163:RYY262164 SIU262163:SIU262164 SSQ262163:SSQ262164 TCM262163:TCM262164 TMI262163:TMI262164 TWE262163:TWE262164 UGA262163:UGA262164 UPW262163:UPW262164 UZS262163:UZS262164 VJO262163:VJO262164 VTK262163:VTK262164 WDG262163:WDG262164 WNC262163:WNC262164 WWY262163:WWY262164 Z458771:Z458772 KM327699:KM327700 UI327699:UI327700 AEE327699:AEE327700 AOA327699:AOA327700 AXW327699:AXW327700 BHS327699:BHS327700 BRO327699:BRO327700 CBK327699:CBK327700 CLG327699:CLG327700 CVC327699:CVC327700 DEY327699:DEY327700 DOU327699:DOU327700 DYQ327699:DYQ327700 EIM327699:EIM327700 ESI327699:ESI327700 FCE327699:FCE327700 FMA327699:FMA327700 FVW327699:FVW327700 GFS327699:GFS327700 GPO327699:GPO327700 GZK327699:GZK327700 HJG327699:HJG327700 HTC327699:HTC327700 ICY327699:ICY327700 IMU327699:IMU327700 IWQ327699:IWQ327700 JGM327699:JGM327700 JQI327699:JQI327700 KAE327699:KAE327700 KKA327699:KKA327700 KTW327699:KTW327700 LDS327699:LDS327700 LNO327699:LNO327700 LXK327699:LXK327700 MHG327699:MHG327700 MRC327699:MRC327700 NAY327699:NAY327700 NKU327699:NKU327700 NUQ327699:NUQ327700 OEM327699:OEM327700 OOI327699:OOI327700 OYE327699:OYE327700 PIA327699:PIA327700 PRW327699:PRW327700 QBS327699:QBS327700 QLO327699:QLO327700 QVK327699:QVK327700 RFG327699:RFG327700 RPC327699:RPC327700 RYY327699:RYY327700 SIU327699:SIU327700 SSQ327699:SSQ327700 TCM327699:TCM327700 TMI327699:TMI327700 TWE327699:TWE327700 UGA327699:UGA327700 UPW327699:UPW327700 UZS327699:UZS327700 VJO327699:VJO327700 VTK327699:VTK327700 WDG327699:WDG327700 WNC327699:WNC327700 WWY327699:WWY327700 Z524307:Z524308 KM393235:KM393236 UI393235:UI393236 AEE393235:AEE393236 AOA393235:AOA393236 AXW393235:AXW393236 BHS393235:BHS393236 BRO393235:BRO393236 CBK393235:CBK393236 CLG393235:CLG393236 CVC393235:CVC393236 DEY393235:DEY393236 DOU393235:DOU393236 DYQ393235:DYQ393236 EIM393235:EIM393236 ESI393235:ESI393236 FCE393235:FCE393236 FMA393235:FMA393236 FVW393235:FVW393236 GFS393235:GFS393236 GPO393235:GPO393236 GZK393235:GZK393236 HJG393235:HJG393236 HTC393235:HTC393236 ICY393235:ICY393236 IMU393235:IMU393236 IWQ393235:IWQ393236 JGM393235:JGM393236 JQI393235:JQI393236 KAE393235:KAE393236 KKA393235:KKA393236 KTW393235:KTW393236 LDS393235:LDS393236 LNO393235:LNO393236 LXK393235:LXK393236 MHG393235:MHG393236 MRC393235:MRC393236 NAY393235:NAY393236 NKU393235:NKU393236 NUQ393235:NUQ393236 OEM393235:OEM393236 OOI393235:OOI393236 OYE393235:OYE393236 PIA393235:PIA393236 PRW393235:PRW393236 QBS393235:QBS393236 QLO393235:QLO393236 QVK393235:QVK393236 RFG393235:RFG393236 RPC393235:RPC393236 RYY393235:RYY393236 SIU393235:SIU393236 SSQ393235:SSQ393236 TCM393235:TCM393236 TMI393235:TMI393236 TWE393235:TWE393236 UGA393235:UGA393236 UPW393235:UPW393236 UZS393235:UZS393236 VJO393235:VJO393236 VTK393235:VTK393236 WDG393235:WDG393236 WNC393235:WNC393236 WWY393235:WWY393236 Z589843:Z589844 KM458771:KM458772 UI458771:UI458772 AEE458771:AEE458772 AOA458771:AOA458772 AXW458771:AXW458772 BHS458771:BHS458772 BRO458771:BRO458772 CBK458771:CBK458772 CLG458771:CLG458772 CVC458771:CVC458772 DEY458771:DEY458772 DOU458771:DOU458772 DYQ458771:DYQ458772 EIM458771:EIM458772 ESI458771:ESI458772 FCE458771:FCE458772 FMA458771:FMA458772 FVW458771:FVW458772 GFS458771:GFS458772 GPO458771:GPO458772 GZK458771:GZK458772 HJG458771:HJG458772 HTC458771:HTC458772 ICY458771:ICY458772 IMU458771:IMU458772 IWQ458771:IWQ458772 JGM458771:JGM458772 JQI458771:JQI458772 KAE458771:KAE458772 KKA458771:KKA458772 KTW458771:KTW458772 LDS458771:LDS458772 LNO458771:LNO458772 LXK458771:LXK458772 MHG458771:MHG458772 MRC458771:MRC458772 NAY458771:NAY458772 NKU458771:NKU458772 NUQ458771:NUQ458772 OEM458771:OEM458772 OOI458771:OOI458772 OYE458771:OYE458772 PIA458771:PIA458772 PRW458771:PRW458772 QBS458771:QBS458772 QLO458771:QLO458772 QVK458771:QVK458772 RFG458771:RFG458772 RPC458771:RPC458772 RYY458771:RYY458772 SIU458771:SIU458772 SSQ458771:SSQ458772 TCM458771:TCM458772 TMI458771:TMI458772 TWE458771:TWE458772 UGA458771:UGA458772 UPW458771:UPW458772 UZS458771:UZS458772 VJO458771:VJO458772 VTK458771:VTK458772 WDG458771:WDG458772 WNC458771:WNC458772 WWY458771:WWY458772 Z655379:Z655380 KM524307:KM524308 UI524307:UI524308 AEE524307:AEE524308 AOA524307:AOA524308 AXW524307:AXW524308 BHS524307:BHS524308 BRO524307:BRO524308 CBK524307:CBK524308 CLG524307:CLG524308 CVC524307:CVC524308 DEY524307:DEY524308 DOU524307:DOU524308 DYQ524307:DYQ524308 EIM524307:EIM524308 ESI524307:ESI524308 FCE524307:FCE524308 FMA524307:FMA524308 FVW524307:FVW524308 GFS524307:GFS524308 GPO524307:GPO524308 GZK524307:GZK524308 HJG524307:HJG524308 HTC524307:HTC524308 ICY524307:ICY524308 IMU524307:IMU524308 IWQ524307:IWQ524308 JGM524307:JGM524308 JQI524307:JQI524308 KAE524307:KAE524308 KKA524307:KKA524308 KTW524307:KTW524308 LDS524307:LDS524308 LNO524307:LNO524308 LXK524307:LXK524308 MHG524307:MHG524308 MRC524307:MRC524308 NAY524307:NAY524308 NKU524307:NKU524308 NUQ524307:NUQ524308 OEM524307:OEM524308 OOI524307:OOI524308 OYE524307:OYE524308 PIA524307:PIA524308 PRW524307:PRW524308 QBS524307:QBS524308 QLO524307:QLO524308 QVK524307:QVK524308 RFG524307:RFG524308 RPC524307:RPC524308 RYY524307:RYY524308 SIU524307:SIU524308 SSQ524307:SSQ524308 TCM524307:TCM524308 TMI524307:TMI524308 TWE524307:TWE524308 UGA524307:UGA524308 UPW524307:UPW524308 UZS524307:UZS524308 VJO524307:VJO524308 VTK524307:VTK524308 WDG524307:WDG524308 WNC524307:WNC524308 WWY524307:WWY524308 Z720915:Z720916 KM589843:KM589844 UI589843:UI589844 AEE589843:AEE589844 AOA589843:AOA589844 AXW589843:AXW589844 BHS589843:BHS589844 BRO589843:BRO589844 CBK589843:CBK589844 CLG589843:CLG589844 CVC589843:CVC589844 DEY589843:DEY589844 DOU589843:DOU589844 DYQ589843:DYQ589844 EIM589843:EIM589844 ESI589843:ESI589844 FCE589843:FCE589844 FMA589843:FMA589844 FVW589843:FVW589844 GFS589843:GFS589844 GPO589843:GPO589844 GZK589843:GZK589844 HJG589843:HJG589844 HTC589843:HTC589844 ICY589843:ICY589844 IMU589843:IMU589844 IWQ589843:IWQ589844 JGM589843:JGM589844 JQI589843:JQI589844 KAE589843:KAE589844 KKA589843:KKA589844 KTW589843:KTW589844 LDS589843:LDS589844 LNO589843:LNO589844 LXK589843:LXK589844 MHG589843:MHG589844 MRC589843:MRC589844 NAY589843:NAY589844 NKU589843:NKU589844 NUQ589843:NUQ589844 OEM589843:OEM589844 OOI589843:OOI589844 OYE589843:OYE589844 PIA589843:PIA589844 PRW589843:PRW589844 QBS589843:QBS589844 QLO589843:QLO589844 QVK589843:QVK589844 RFG589843:RFG589844 RPC589843:RPC589844 RYY589843:RYY589844 SIU589843:SIU589844 SSQ589843:SSQ589844 TCM589843:TCM589844 TMI589843:TMI589844 TWE589843:TWE589844 UGA589843:UGA589844 UPW589843:UPW589844 UZS589843:UZS589844 VJO589843:VJO589844 VTK589843:VTK589844 WDG589843:WDG589844 WNC589843:WNC589844 WWY589843:WWY589844 Z786451:Z786452 KM655379:KM655380 UI655379:UI655380 AEE655379:AEE655380 AOA655379:AOA655380 AXW655379:AXW655380 BHS655379:BHS655380 BRO655379:BRO655380 CBK655379:CBK655380 CLG655379:CLG655380 CVC655379:CVC655380 DEY655379:DEY655380 DOU655379:DOU655380 DYQ655379:DYQ655380 EIM655379:EIM655380 ESI655379:ESI655380 FCE655379:FCE655380 FMA655379:FMA655380 FVW655379:FVW655380 GFS655379:GFS655380 GPO655379:GPO655380 GZK655379:GZK655380 HJG655379:HJG655380 HTC655379:HTC655380 ICY655379:ICY655380 IMU655379:IMU655380 IWQ655379:IWQ655380 JGM655379:JGM655380 JQI655379:JQI655380 KAE655379:KAE655380 KKA655379:KKA655380 KTW655379:KTW655380 LDS655379:LDS655380 LNO655379:LNO655380 LXK655379:LXK655380 MHG655379:MHG655380 MRC655379:MRC655380 NAY655379:NAY655380 NKU655379:NKU655380 NUQ655379:NUQ655380 OEM655379:OEM655380 OOI655379:OOI655380 OYE655379:OYE655380 PIA655379:PIA655380 PRW655379:PRW655380 QBS655379:QBS655380 QLO655379:QLO655380 QVK655379:QVK655380 RFG655379:RFG655380 RPC655379:RPC655380 RYY655379:RYY655380 SIU655379:SIU655380 SSQ655379:SSQ655380 TCM655379:TCM655380 TMI655379:TMI655380 TWE655379:TWE655380 UGA655379:UGA655380 UPW655379:UPW655380 UZS655379:UZS655380 VJO655379:VJO655380 VTK655379:VTK655380 WDG655379:WDG655380 WNC655379:WNC655380 WWY655379:WWY655380 Z851987:Z851988 KM720915:KM720916 UI720915:UI720916 AEE720915:AEE720916 AOA720915:AOA720916 AXW720915:AXW720916 BHS720915:BHS720916 BRO720915:BRO720916 CBK720915:CBK720916 CLG720915:CLG720916 CVC720915:CVC720916 DEY720915:DEY720916 DOU720915:DOU720916 DYQ720915:DYQ720916 EIM720915:EIM720916 ESI720915:ESI720916 FCE720915:FCE720916 FMA720915:FMA720916 FVW720915:FVW720916 GFS720915:GFS720916 GPO720915:GPO720916 GZK720915:GZK720916 HJG720915:HJG720916 HTC720915:HTC720916 ICY720915:ICY720916 IMU720915:IMU720916 IWQ720915:IWQ720916 JGM720915:JGM720916 JQI720915:JQI720916 KAE720915:KAE720916 KKA720915:KKA720916 KTW720915:KTW720916 LDS720915:LDS720916 LNO720915:LNO720916 LXK720915:LXK720916 MHG720915:MHG720916 MRC720915:MRC720916 NAY720915:NAY720916 NKU720915:NKU720916 NUQ720915:NUQ720916 OEM720915:OEM720916 OOI720915:OOI720916 OYE720915:OYE720916 PIA720915:PIA720916 PRW720915:PRW720916 QBS720915:QBS720916 QLO720915:QLO720916 QVK720915:QVK720916 RFG720915:RFG720916 RPC720915:RPC720916 RYY720915:RYY720916 SIU720915:SIU720916 SSQ720915:SSQ720916 TCM720915:TCM720916 TMI720915:TMI720916 TWE720915:TWE720916 UGA720915:UGA720916 UPW720915:UPW720916 UZS720915:UZS720916 VJO720915:VJO720916 VTK720915:VTK720916 WDG720915:WDG720916 WNC720915:WNC720916 WWY720915:WWY720916 Z917523:Z917524 KM786451:KM786452 UI786451:UI786452 AEE786451:AEE786452 AOA786451:AOA786452 AXW786451:AXW786452 BHS786451:BHS786452 BRO786451:BRO786452 CBK786451:CBK786452 CLG786451:CLG786452 CVC786451:CVC786452 DEY786451:DEY786452 DOU786451:DOU786452 DYQ786451:DYQ786452 EIM786451:EIM786452 ESI786451:ESI786452 FCE786451:FCE786452 FMA786451:FMA786452 FVW786451:FVW786452 GFS786451:GFS786452 GPO786451:GPO786452 GZK786451:GZK786452 HJG786451:HJG786452 HTC786451:HTC786452 ICY786451:ICY786452 IMU786451:IMU786452 IWQ786451:IWQ786452 JGM786451:JGM786452 JQI786451:JQI786452 KAE786451:KAE786452 KKA786451:KKA786452 KTW786451:KTW786452 LDS786451:LDS786452 LNO786451:LNO786452 LXK786451:LXK786452 MHG786451:MHG786452 MRC786451:MRC786452 NAY786451:NAY786452 NKU786451:NKU786452 NUQ786451:NUQ786452 OEM786451:OEM786452 OOI786451:OOI786452 OYE786451:OYE786452 PIA786451:PIA786452 PRW786451:PRW786452 QBS786451:QBS786452 QLO786451:QLO786452 QVK786451:QVK786452 RFG786451:RFG786452 RPC786451:RPC786452 RYY786451:RYY786452 SIU786451:SIU786452 SSQ786451:SSQ786452 TCM786451:TCM786452 TMI786451:TMI786452 TWE786451:TWE786452 UGA786451:UGA786452 UPW786451:UPW786452 UZS786451:UZS786452 VJO786451:VJO786452 VTK786451:VTK786452 WDG786451:WDG786452 WNC786451:WNC786452 WWY786451:WWY786452 Z983059:Z983060 KM851987:KM851988 UI851987:UI851988 AEE851987:AEE851988 AOA851987:AOA851988 AXW851987:AXW851988 BHS851987:BHS851988 BRO851987:BRO851988 CBK851987:CBK851988 CLG851987:CLG851988 CVC851987:CVC851988 DEY851987:DEY851988 DOU851987:DOU851988 DYQ851987:DYQ851988 EIM851987:EIM851988 ESI851987:ESI851988 FCE851987:FCE851988 FMA851987:FMA851988 FVW851987:FVW851988 GFS851987:GFS851988 GPO851987:GPO851988 GZK851987:GZK851988 HJG851987:HJG851988 HTC851987:HTC851988 ICY851987:ICY851988 IMU851987:IMU851988 IWQ851987:IWQ851988 JGM851987:JGM851988 JQI851987:JQI851988 KAE851987:KAE851988 KKA851987:KKA851988 KTW851987:KTW851988 LDS851987:LDS851988 LNO851987:LNO851988 LXK851987:LXK851988 MHG851987:MHG851988 MRC851987:MRC851988 NAY851987:NAY851988 NKU851987:NKU851988 NUQ851987:NUQ851988 OEM851987:OEM851988 OOI851987:OOI851988 OYE851987:OYE851988 PIA851987:PIA851988 PRW851987:PRW851988 QBS851987:QBS851988 QLO851987:QLO851988 QVK851987:QVK851988 RFG851987:RFG851988 RPC851987:RPC851988 RYY851987:RYY851988 SIU851987:SIU851988 SSQ851987:SSQ851988 TCM851987:TCM851988 TMI851987:TMI851988 TWE851987:TWE851988 UGA851987:UGA851988 UPW851987:UPW851988 UZS851987:UZS851988 VJO851987:VJO851988 VTK851987:VTK851988 WDG851987:WDG851988 WNC851987:WNC851988 WWY851987:WWY851988 Z65555:Z65556 KM917523:KM917524 UI917523:UI917524 AEE917523:AEE917524 AOA917523:AOA917524 AXW917523:AXW917524 BHS917523:BHS917524 BRO917523:BRO917524 CBK917523:CBK917524 CLG917523:CLG917524 CVC917523:CVC917524 DEY917523:DEY917524 DOU917523:DOU917524 DYQ917523:DYQ917524 EIM917523:EIM917524 ESI917523:ESI917524 FCE917523:FCE917524 FMA917523:FMA917524 FVW917523:FVW917524 GFS917523:GFS917524 GPO917523:GPO917524 GZK917523:GZK917524 HJG917523:HJG917524 HTC917523:HTC917524 ICY917523:ICY917524 IMU917523:IMU917524 IWQ917523:IWQ917524 JGM917523:JGM917524 JQI917523:JQI917524 KAE917523:KAE917524 KKA917523:KKA917524 KTW917523:KTW917524 LDS917523:LDS917524 LNO917523:LNO917524 LXK917523:LXK917524 MHG917523:MHG917524 MRC917523:MRC917524 NAY917523:NAY917524 NKU917523:NKU917524 NUQ917523:NUQ917524 OEM917523:OEM917524 OOI917523:OOI917524 OYE917523:OYE917524 PIA917523:PIA917524 PRW917523:PRW917524 QBS917523:QBS917524 QLO917523:QLO917524 QVK917523:QVK917524 RFG917523:RFG917524 RPC917523:RPC917524 RYY917523:RYY917524 SIU917523:SIU917524 SSQ917523:SSQ917524 TCM917523:TCM917524 TMI917523:TMI917524 TWE917523:TWE917524 UGA917523:UGA917524 UPW917523:UPW917524 UZS917523:UZS917524 VJO917523:VJO917524 VTK917523:VTK917524 WDG917523:WDG917524 WNC917523:WNC917524 WWY917523:WWY917524 KM983059:KM983060 UI983059:UI983060 AEE983059:AEE983060 AOA983059:AOA983060 AXW983059:AXW983060 BHS983059:BHS983060 BRO983059:BRO983060 CBK983059:CBK983060 CLG983059:CLG983060 CVC983059:CVC983060 DEY983059:DEY983060 DOU983059:DOU983060 DYQ983059:DYQ983060 EIM983059:EIM983060 ESI983059:ESI983060 FCE983059:FCE983060 FMA983059:FMA983060 FVW983059:FVW983060 GFS983059:GFS983060 GPO983059:GPO983060 GZK983059:GZK983060 HJG983059:HJG983060 HTC983059:HTC983060 ICY983059:ICY983060 IMU983059:IMU983060 IWQ983059:IWQ983060 JGM983059:JGM983060 JQI983059:JQI983060 KAE983059:KAE983060 KKA983059:KKA983060 KTW983059:KTW983060 LDS983059:LDS983060 LNO983059:LNO983060 LXK983059:LXK983060 MHG983059:MHG983060 MRC983059:MRC983060 NAY983059:NAY983060 NKU983059:NKU983060 NUQ983059:NUQ983060 OEM983059:OEM983060 OOI983059:OOI983060 OYE983059:OYE983060 PIA983059:PIA983060 PRW983059:PRW983060 QBS983059:QBS983060 QLO983059:QLO983060 QVK983059:QVK983060 RFG983059:RFG983060 RPC983059:RPC983060 RYY983059:RYY983060 SIU983059:SIU983060 SSQ983059:SSQ983060 TCM983059:TCM983060 TMI983059:TMI983060 TWE983059:TWE983060 UGA983059:UGA983060 UPW983059:UPW983060 UZS983059:UZS983060 VJO983059:VJO983060 VTK983059:VTK983060 WDG983059:WDG983060 WNC983059:WNC983060 Z24 KM24 WNA24:WNA25 X24:X25 WWW24:WWW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Z131091:Z131092 AJ65555:AJ65557 AJ131091:AJ131093 AJ196627:AJ196629 AJ262163:AJ262165 AJ327699:AJ327701 AJ393235:AJ393237 AJ458771:AJ458773 AJ524307:AJ524309 AJ589843:AJ589845 AJ655379:AJ655381 AJ720915:AJ720917 AJ786451:AJ786453 AJ851987:AJ851989 AJ917523:AJ917525 AJ983059:AJ983061 AL262163:AL262164 AL327699:AL327700 AL393235:AL393236 AL458771:AL458772 AL524307:AL524308 AL589843:AL589844 AL655379:AL655380 AL720915:AL720916 AL786451:AL786452 AL851987:AL851988 AL917523:AL917524 AL983059:AL983060 AL65555:AL65556 AL131091:AL131092 AL24 AJ24:AJ25 AL196627:AL196628 AV65555:AV65557 AV131091:AV131093 AV196627:AV196629 AV262163:AV262165 AV327699:AV327701 AV393235:AV393237 AV458771:AV458773 AV524307:AV524309 AV589843:AV589845 AV655379:AV655381 AV720915:AV720917 AV786451:AV786453 AV851987:AV851989 AV917523:AV917525 AV983059:AV983061 AX196627:AX196628 AX262163:AX262164 AX327699:AX327700 AX393235:AX393236 AX458771:AX458772 AX524307:AX524308 AX589843:AX589844 AX655379:AX655380 AX720915:AX720916 AX786451:AX786452 AX851987:AX851988 AX917523:AX917524 AX983059:AX983060 AX65555:AX65556 AX131091:AX131092 AX24 AV24:AV25"/>
    <dataValidation type="textLength" operator="lessThanOrEqual" allowBlank="1" showInputMessage="1" showErrorMessage="1" errorTitle="Ошибка" error="Допускается ввод не более 900 символов!" prompt="Укажите поставщика" sqref="WWL983060 M65556 JZ65556 TV65556 ADR65556 ANN65556 AXJ65556 BHF65556 BRB65556 CAX65556 CKT65556 CUP65556 DEL65556 DOH65556 DYD65556 EHZ65556 ERV65556 FBR65556 FLN65556 FVJ65556 GFF65556 GPB65556 GYX65556 HIT65556 HSP65556 ICL65556 IMH65556 IWD65556 JFZ65556 JPV65556 JZR65556 KJN65556 KTJ65556 LDF65556 LNB65556 LWX65556 MGT65556 MQP65556 NAL65556 NKH65556 NUD65556 ODZ65556 ONV65556 OXR65556 PHN65556 PRJ65556 QBF65556 QLB65556 QUX65556 RET65556 ROP65556 RYL65556 SIH65556 SSD65556 TBZ65556 TLV65556 TVR65556 UFN65556 UPJ65556 UZF65556 VJB65556 VSX65556 WCT65556 WMP65556 WWL65556 M131092 JZ131092 TV131092 ADR131092 ANN131092 AXJ131092 BHF131092 BRB131092 CAX131092 CKT131092 CUP131092 DEL131092 DOH131092 DYD131092 EHZ131092 ERV131092 FBR131092 FLN131092 FVJ131092 GFF131092 GPB131092 GYX131092 HIT131092 HSP131092 ICL131092 IMH131092 IWD131092 JFZ131092 JPV131092 JZR131092 KJN131092 KTJ131092 LDF131092 LNB131092 LWX131092 MGT131092 MQP131092 NAL131092 NKH131092 NUD131092 ODZ131092 ONV131092 OXR131092 PHN131092 PRJ131092 QBF131092 QLB131092 QUX131092 RET131092 ROP131092 RYL131092 SIH131092 SSD131092 TBZ131092 TLV131092 TVR131092 UFN131092 UPJ131092 UZF131092 VJB131092 VSX131092 WCT131092 WMP131092 WWL131092 M196628 JZ196628 TV196628 ADR196628 ANN196628 AXJ196628 BHF196628 BRB196628 CAX196628 CKT196628 CUP196628 DEL196628 DOH196628 DYD196628 EHZ196628 ERV196628 FBR196628 FLN196628 FVJ196628 GFF196628 GPB196628 GYX196628 HIT196628 HSP196628 ICL196628 IMH196628 IWD196628 JFZ196628 JPV196628 JZR196628 KJN196628 KTJ196628 LDF196628 LNB196628 LWX196628 MGT196628 MQP196628 NAL196628 NKH196628 NUD196628 ODZ196628 ONV196628 OXR196628 PHN196628 PRJ196628 QBF196628 QLB196628 QUX196628 RET196628 ROP196628 RYL196628 SIH196628 SSD196628 TBZ196628 TLV196628 TVR196628 UFN196628 UPJ196628 UZF196628 VJB196628 VSX196628 WCT196628 WMP196628 WWL196628 M262164 JZ262164 TV262164 ADR262164 ANN262164 AXJ262164 BHF262164 BRB262164 CAX262164 CKT262164 CUP262164 DEL262164 DOH262164 DYD262164 EHZ262164 ERV262164 FBR262164 FLN262164 FVJ262164 GFF262164 GPB262164 GYX262164 HIT262164 HSP262164 ICL262164 IMH262164 IWD262164 JFZ262164 JPV262164 JZR262164 KJN262164 KTJ262164 LDF262164 LNB262164 LWX262164 MGT262164 MQP262164 NAL262164 NKH262164 NUD262164 ODZ262164 ONV262164 OXR262164 PHN262164 PRJ262164 QBF262164 QLB262164 QUX262164 RET262164 ROP262164 RYL262164 SIH262164 SSD262164 TBZ262164 TLV262164 TVR262164 UFN262164 UPJ262164 UZF262164 VJB262164 VSX262164 WCT262164 WMP262164 WWL262164 M327700 JZ327700 TV327700 ADR327700 ANN327700 AXJ327700 BHF327700 BRB327700 CAX327700 CKT327700 CUP327700 DEL327700 DOH327700 DYD327700 EHZ327700 ERV327700 FBR327700 FLN327700 FVJ327700 GFF327700 GPB327700 GYX327700 HIT327700 HSP327700 ICL327700 IMH327700 IWD327700 JFZ327700 JPV327700 JZR327700 KJN327700 KTJ327700 LDF327700 LNB327700 LWX327700 MGT327700 MQP327700 NAL327700 NKH327700 NUD327700 ODZ327700 ONV327700 OXR327700 PHN327700 PRJ327700 QBF327700 QLB327700 QUX327700 RET327700 ROP327700 RYL327700 SIH327700 SSD327700 TBZ327700 TLV327700 TVR327700 UFN327700 UPJ327700 UZF327700 VJB327700 VSX327700 WCT327700 WMP327700 WWL327700 M393236 JZ393236 TV393236 ADR393236 ANN393236 AXJ393236 BHF393236 BRB393236 CAX393236 CKT393236 CUP393236 DEL393236 DOH393236 DYD393236 EHZ393236 ERV393236 FBR393236 FLN393236 FVJ393236 GFF393236 GPB393236 GYX393236 HIT393236 HSP393236 ICL393236 IMH393236 IWD393236 JFZ393236 JPV393236 JZR393236 KJN393236 KTJ393236 LDF393236 LNB393236 LWX393236 MGT393236 MQP393236 NAL393236 NKH393236 NUD393236 ODZ393236 ONV393236 OXR393236 PHN393236 PRJ393236 QBF393236 QLB393236 QUX393236 RET393236 ROP393236 RYL393236 SIH393236 SSD393236 TBZ393236 TLV393236 TVR393236 UFN393236 UPJ393236 UZF393236 VJB393236 VSX393236 WCT393236 WMP393236 WWL393236 M458772 JZ458772 TV458772 ADR458772 ANN458772 AXJ458772 BHF458772 BRB458772 CAX458772 CKT458772 CUP458772 DEL458772 DOH458772 DYD458772 EHZ458772 ERV458772 FBR458772 FLN458772 FVJ458772 GFF458772 GPB458772 GYX458772 HIT458772 HSP458772 ICL458772 IMH458772 IWD458772 JFZ458772 JPV458772 JZR458772 KJN458772 KTJ458772 LDF458772 LNB458772 LWX458772 MGT458772 MQP458772 NAL458772 NKH458772 NUD458772 ODZ458772 ONV458772 OXR458772 PHN458772 PRJ458772 QBF458772 QLB458772 QUX458772 RET458772 ROP458772 RYL458772 SIH458772 SSD458772 TBZ458772 TLV458772 TVR458772 UFN458772 UPJ458772 UZF458772 VJB458772 VSX458772 WCT458772 WMP458772 WWL458772 M524308 JZ524308 TV524308 ADR524308 ANN524308 AXJ524308 BHF524308 BRB524308 CAX524308 CKT524308 CUP524308 DEL524308 DOH524308 DYD524308 EHZ524308 ERV524308 FBR524308 FLN524308 FVJ524308 GFF524308 GPB524308 GYX524308 HIT524308 HSP524308 ICL524308 IMH524308 IWD524308 JFZ524308 JPV524308 JZR524308 KJN524308 KTJ524308 LDF524308 LNB524308 LWX524308 MGT524308 MQP524308 NAL524308 NKH524308 NUD524308 ODZ524308 ONV524308 OXR524308 PHN524308 PRJ524308 QBF524308 QLB524308 QUX524308 RET524308 ROP524308 RYL524308 SIH524308 SSD524308 TBZ524308 TLV524308 TVR524308 UFN524308 UPJ524308 UZF524308 VJB524308 VSX524308 WCT524308 WMP524308 WWL524308 M589844 JZ589844 TV589844 ADR589844 ANN589844 AXJ589844 BHF589844 BRB589844 CAX589844 CKT589844 CUP589844 DEL589844 DOH589844 DYD589844 EHZ589844 ERV589844 FBR589844 FLN589844 FVJ589844 GFF589844 GPB589844 GYX589844 HIT589844 HSP589844 ICL589844 IMH589844 IWD589844 JFZ589844 JPV589844 JZR589844 KJN589844 KTJ589844 LDF589844 LNB589844 LWX589844 MGT589844 MQP589844 NAL589844 NKH589844 NUD589844 ODZ589844 ONV589844 OXR589844 PHN589844 PRJ589844 QBF589844 QLB589844 QUX589844 RET589844 ROP589844 RYL589844 SIH589844 SSD589844 TBZ589844 TLV589844 TVR589844 UFN589844 UPJ589844 UZF589844 VJB589844 VSX589844 WCT589844 WMP589844 WWL589844 M655380 JZ655380 TV655380 ADR655380 ANN655380 AXJ655380 BHF655380 BRB655380 CAX655380 CKT655380 CUP655380 DEL655380 DOH655380 DYD655380 EHZ655380 ERV655380 FBR655380 FLN655380 FVJ655380 GFF655380 GPB655380 GYX655380 HIT655380 HSP655380 ICL655380 IMH655380 IWD655380 JFZ655380 JPV655380 JZR655380 KJN655380 KTJ655380 LDF655380 LNB655380 LWX655380 MGT655380 MQP655380 NAL655380 NKH655380 NUD655380 ODZ655380 ONV655380 OXR655380 PHN655380 PRJ655380 QBF655380 QLB655380 QUX655380 RET655380 ROP655380 RYL655380 SIH655380 SSD655380 TBZ655380 TLV655380 TVR655380 UFN655380 UPJ655380 UZF655380 VJB655380 VSX655380 WCT655380 WMP655380 WWL655380 M720916 JZ720916 TV720916 ADR720916 ANN720916 AXJ720916 BHF720916 BRB720916 CAX720916 CKT720916 CUP720916 DEL720916 DOH720916 DYD720916 EHZ720916 ERV720916 FBR720916 FLN720916 FVJ720916 GFF720916 GPB720916 GYX720916 HIT720916 HSP720916 ICL720916 IMH720916 IWD720916 JFZ720916 JPV720916 JZR720916 KJN720916 KTJ720916 LDF720916 LNB720916 LWX720916 MGT720916 MQP720916 NAL720916 NKH720916 NUD720916 ODZ720916 ONV720916 OXR720916 PHN720916 PRJ720916 QBF720916 QLB720916 QUX720916 RET720916 ROP720916 RYL720916 SIH720916 SSD720916 TBZ720916 TLV720916 TVR720916 UFN720916 UPJ720916 UZF720916 VJB720916 VSX720916 WCT720916 WMP720916 WWL720916 M786452 JZ786452 TV786452 ADR786452 ANN786452 AXJ786452 BHF786452 BRB786452 CAX786452 CKT786452 CUP786452 DEL786452 DOH786452 DYD786452 EHZ786452 ERV786452 FBR786452 FLN786452 FVJ786452 GFF786452 GPB786452 GYX786452 HIT786452 HSP786452 ICL786452 IMH786452 IWD786452 JFZ786452 JPV786452 JZR786452 KJN786452 KTJ786452 LDF786452 LNB786452 LWX786452 MGT786452 MQP786452 NAL786452 NKH786452 NUD786452 ODZ786452 ONV786452 OXR786452 PHN786452 PRJ786452 QBF786452 QLB786452 QUX786452 RET786452 ROP786452 RYL786452 SIH786452 SSD786452 TBZ786452 TLV786452 TVR786452 UFN786452 UPJ786452 UZF786452 VJB786452 VSX786452 WCT786452 WMP786452 WWL786452 M851988 JZ851988 TV851988 ADR851988 ANN851988 AXJ851988 BHF851988 BRB851988 CAX851988 CKT851988 CUP851988 DEL851988 DOH851988 DYD851988 EHZ851988 ERV851988 FBR851988 FLN851988 FVJ851988 GFF851988 GPB851988 GYX851988 HIT851988 HSP851988 ICL851988 IMH851988 IWD851988 JFZ851988 JPV851988 JZR851988 KJN851988 KTJ851988 LDF851988 LNB851988 LWX851988 MGT851988 MQP851988 NAL851988 NKH851988 NUD851988 ODZ851988 ONV851988 OXR851988 PHN851988 PRJ851988 QBF851988 QLB851988 QUX851988 RET851988 ROP851988 RYL851988 SIH851988 SSD851988 TBZ851988 TLV851988 TVR851988 UFN851988 UPJ851988 UZF851988 VJB851988 VSX851988 WCT851988 WMP851988 WWL851988 M917524 JZ917524 TV917524 ADR917524 ANN917524 AXJ917524 BHF917524 BRB917524 CAX917524 CKT917524 CUP917524 DEL917524 DOH917524 DYD917524 EHZ917524 ERV917524 FBR917524 FLN917524 FVJ917524 GFF917524 GPB917524 GYX917524 HIT917524 HSP917524 ICL917524 IMH917524 IWD917524 JFZ917524 JPV917524 JZR917524 KJN917524 KTJ917524 LDF917524 LNB917524 LWX917524 MGT917524 MQP917524 NAL917524 NKH917524 NUD917524 ODZ917524 ONV917524 OXR917524 PHN917524 PRJ917524 QBF917524 QLB917524 QUX917524 RET917524 ROP917524 RYL917524 SIH917524 SSD917524 TBZ917524 TLV917524 TVR917524 UFN917524 UPJ917524 UZF917524 VJB917524 VSX917524 WCT917524 WMP917524 WWL917524 M983060 JZ983060 TV983060 ADR983060 ANN983060 AXJ983060 BHF983060 BRB983060 CAX983060 CKT983060 CUP983060 DEL983060 DOH983060 DYD983060 EHZ983060 ERV983060 FBR983060 FLN983060 FVJ983060 GFF983060 GPB983060 GYX983060 HIT983060 HSP983060 ICL983060 IMH983060 IWD983060 JFZ983060 JPV983060 JZR983060 KJN983060 KTJ983060 LDF983060 LNB983060 LWX983060 MGT983060 MQP983060 NAL983060 NKH983060 NUD983060 ODZ983060 ONV983060 OXR983060 PHN983060 PRJ983060 QBF983060 QLB983060 QUX983060 RET983060 ROP983060 RYL983060 SIH983060 SSD983060 TBZ983060 TLV983060 TVR983060 UFN983060 UPJ983060 UZF983060 VJB983060 VSX983060 WCT983060 WMP983060">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 type="decimal" allowBlank="1" showErrorMessage="1" errorTitle="Ошибка" error="Допускается ввод только действительных чисел!" sqref="O24:P24 AA24:AB24 AM24:AN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8" t="s">
        <v>470</v>
      </c>
      <c r="G2" s="1279"/>
      <c r="H2" s="1280"/>
      <c r="I2" s="407"/>
    </row>
    <row r="3" spans="1:20" ht="3" customHeight="1"/>
    <row r="4" spans="1:20" s="182" customFormat="1" ht="11.25">
      <c r="A4" s="206"/>
      <c r="B4" s="206"/>
      <c r="C4" s="206"/>
      <c r="D4" s="206"/>
      <c r="F4" s="1236" t="s">
        <v>444</v>
      </c>
      <c r="G4" s="1236"/>
      <c r="H4" s="1236"/>
      <c r="I4" s="1281"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1"/>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15.05.2019</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Ростовская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15"/>
      <c r="G15" s="142" t="s">
        <v>400</v>
      </c>
      <c r="H15" s="316"/>
      <c r="I15" s="317"/>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69"/>
    <col min="36" max="36" width="13.42578125" style="469" customWidth="1"/>
    <col min="37" max="37" width="10.5703125" style="469"/>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9" t="s">
        <v>744</v>
      </c>
      <c r="M5" s="1299"/>
      <c r="N5" s="1299"/>
      <c r="O5" s="1299"/>
      <c r="P5" s="1299"/>
      <c r="Q5" s="1299"/>
      <c r="R5" s="1299"/>
      <c r="S5" s="1299"/>
      <c r="T5" s="1299"/>
      <c r="U5" s="547"/>
      <c r="V5" s="547"/>
      <c r="W5" s="492"/>
      <c r="X5" s="492"/>
      <c r="Y5" s="553"/>
      <c r="Z5" s="553"/>
      <c r="AA5" s="553"/>
      <c r="AB5" s="553"/>
      <c r="AC5" s="553"/>
      <c r="AD5" s="553"/>
      <c r="AE5" s="466"/>
    </row>
    <row r="6" spans="1:37" ht="3" customHeight="1">
      <c r="J6" s="451"/>
      <c r="K6" s="451"/>
      <c r="L6" s="447"/>
      <c r="M6" s="447"/>
      <c r="N6" s="447"/>
      <c r="O6" s="450"/>
      <c r="P6" s="450"/>
      <c r="Q6" s="450"/>
      <c r="R6" s="450"/>
      <c r="S6" s="450"/>
      <c r="T6" s="450"/>
      <c r="U6" s="447"/>
    </row>
    <row r="7" spans="1:37" s="745" customFormat="1" ht="5.25" hidden="1">
      <c r="A7" s="1117"/>
      <c r="B7" s="1117"/>
      <c r="C7" s="1117"/>
      <c r="D7" s="1117"/>
      <c r="E7" s="1117"/>
      <c r="F7" s="1117"/>
      <c r="G7" s="1117"/>
      <c r="H7" s="1117"/>
      <c r="L7" s="1168"/>
      <c r="M7" s="1040"/>
      <c r="O7" s="1305"/>
      <c r="P7" s="1305"/>
      <c r="Q7" s="1305"/>
      <c r="R7" s="1305"/>
      <c r="S7" s="1305"/>
      <c r="T7" s="1305"/>
      <c r="U7" s="779"/>
      <c r="V7" s="779"/>
      <c r="X7" s="1117"/>
      <c r="Y7" s="1117"/>
      <c r="Z7" s="1117"/>
      <c r="AA7" s="1117"/>
      <c r="AB7" s="1117"/>
    </row>
    <row r="8" spans="1:37" s="461" customFormat="1" ht="18.75">
      <c r="A8" s="474"/>
      <c r="B8" s="474"/>
      <c r="C8" s="474"/>
      <c r="D8" s="474"/>
      <c r="E8" s="474"/>
      <c r="F8" s="474"/>
      <c r="G8" s="474"/>
      <c r="H8" s="474"/>
      <c r="L8" s="468"/>
      <c r="M8" s="1154" t="str">
        <f>"Дата подачи заявления об "&amp;IF(datePr_ch="","утверждении","изменении") &amp; " тарифов"</f>
        <v>Дата подачи заявления об утверждении тарифов</v>
      </c>
      <c r="N8" s="1306" t="str">
        <f>IF(datePr_ch="",IF(datePr="","",datePr),datePr_ch)</f>
        <v>30.04.2019</v>
      </c>
      <c r="O8" s="1306"/>
      <c r="P8" s="1306"/>
      <c r="Q8" s="1306"/>
      <c r="R8" s="1306"/>
      <c r="S8" s="1306"/>
      <c r="T8" s="1306"/>
      <c r="U8" s="634"/>
      <c r="V8" s="538"/>
      <c r="W8" s="538"/>
      <c r="X8" s="538"/>
      <c r="Y8" s="538"/>
      <c r="Z8" s="538"/>
      <c r="AA8" s="538"/>
      <c r="AH8" s="474"/>
      <c r="AI8" s="474"/>
      <c r="AJ8" s="474"/>
      <c r="AK8" s="474"/>
    </row>
    <row r="9" spans="1:37" s="461" customFormat="1" ht="18.75">
      <c r="A9" s="474"/>
      <c r="B9" s="474"/>
      <c r="C9" s="474"/>
      <c r="D9" s="474"/>
      <c r="E9" s="474"/>
      <c r="F9" s="474"/>
      <c r="G9" s="474"/>
      <c r="H9" s="474"/>
      <c r="L9" s="521"/>
      <c r="M9" s="1154" t="str">
        <f>"Номер подачи заявления об "&amp;IF(numberPr_ch="","утверждении","изменении") &amp; " тарифов"</f>
        <v>Номер подачи заявления об утверждении тарифов</v>
      </c>
      <c r="N9" s="1306" t="str">
        <f>IF(numberPr_ch="",IF(numberPr="","",numberPr),numberPr_ch)</f>
        <v>175</v>
      </c>
      <c r="O9" s="1306"/>
      <c r="P9" s="1306"/>
      <c r="Q9" s="1306"/>
      <c r="R9" s="1306"/>
      <c r="S9" s="1306"/>
      <c r="T9" s="1306"/>
      <c r="U9" s="634"/>
      <c r="V9" s="538"/>
      <c r="W9" s="538"/>
      <c r="X9" s="538"/>
      <c r="Y9" s="538"/>
      <c r="Z9" s="538"/>
      <c r="AA9" s="538"/>
      <c r="AH9" s="474"/>
      <c r="AI9" s="474"/>
      <c r="AJ9" s="474"/>
      <c r="AK9" s="474"/>
    </row>
    <row r="10" spans="1:37" s="745" customFormat="1" ht="5.25" hidden="1">
      <c r="A10" s="1117"/>
      <c r="B10" s="1117"/>
      <c r="C10" s="1117"/>
      <c r="D10" s="1117"/>
      <c r="E10" s="1117"/>
      <c r="F10" s="1117"/>
      <c r="G10" s="1117"/>
      <c r="H10" s="1117"/>
      <c r="L10" s="1168"/>
      <c r="M10" s="1040"/>
      <c r="O10" s="1305"/>
      <c r="P10" s="1305"/>
      <c r="Q10" s="1305"/>
      <c r="R10" s="1305"/>
      <c r="S10" s="1305"/>
      <c r="T10" s="1305"/>
      <c r="U10" s="779"/>
      <c r="V10" s="779"/>
      <c r="X10" s="1117"/>
      <c r="Y10" s="1117"/>
      <c r="Z10" s="1117"/>
      <c r="AA10" s="1117"/>
      <c r="AB10" s="1117"/>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1" customFormat="1" ht="11.25" hidden="1">
      <c r="A12" s="474"/>
      <c r="B12" s="474"/>
      <c r="C12" s="474"/>
      <c r="D12" s="474"/>
      <c r="E12" s="474"/>
      <c r="F12" s="474"/>
      <c r="G12" s="474"/>
      <c r="H12" s="474"/>
      <c r="L12" s="1300"/>
      <c r="M12" s="1300"/>
      <c r="N12" s="535"/>
      <c r="O12" s="1332"/>
      <c r="P12" s="1332"/>
      <c r="Q12" s="1332"/>
      <c r="R12" s="1332"/>
      <c r="S12" s="1332"/>
      <c r="T12" s="1332"/>
      <c r="U12" s="456"/>
      <c r="AE12" s="472" t="s">
        <v>370</v>
      </c>
      <c r="AH12" s="474"/>
      <c r="AI12" s="474"/>
      <c r="AJ12" s="474"/>
      <c r="AK12" s="474"/>
    </row>
    <row r="13" spans="1:37">
      <c r="J13" s="451"/>
      <c r="K13" s="451"/>
      <c r="L13" s="447"/>
      <c r="M13" s="447"/>
      <c r="N13" s="447"/>
      <c r="O13" s="1326"/>
      <c r="P13" s="1326"/>
      <c r="Q13" s="1326"/>
      <c r="R13" s="1326"/>
      <c r="S13" s="1326"/>
      <c r="T13" s="1326"/>
      <c r="U13" s="567"/>
      <c r="Z13" s="1326"/>
      <c r="AA13" s="1326"/>
      <c r="AB13" s="1326"/>
      <c r="AC13" s="1326"/>
      <c r="AD13" s="1326"/>
      <c r="AE13" s="1326"/>
    </row>
    <row r="14" spans="1:37">
      <c r="J14" s="451"/>
      <c r="K14" s="451"/>
      <c r="L14" s="1236" t="s">
        <v>444</v>
      </c>
      <c r="M14" s="1236"/>
      <c r="N14" s="1236"/>
      <c r="O14" s="1236"/>
      <c r="P14" s="1236"/>
      <c r="Q14" s="1236"/>
      <c r="R14" s="1236"/>
      <c r="S14" s="1236"/>
      <c r="T14" s="1236"/>
      <c r="U14" s="1236"/>
      <c r="V14" s="1236"/>
      <c r="W14" s="1236"/>
      <c r="X14" s="1236"/>
      <c r="Y14" s="1236"/>
      <c r="Z14" s="1236"/>
      <c r="AA14" s="1236"/>
      <c r="AB14" s="1236"/>
      <c r="AC14" s="1236"/>
      <c r="AD14" s="1236"/>
      <c r="AE14" s="1236"/>
      <c r="AF14" s="1236"/>
      <c r="AG14" s="1236" t="s">
        <v>445</v>
      </c>
    </row>
    <row r="15" spans="1:37" ht="14.25" customHeight="1">
      <c r="J15" s="451"/>
      <c r="K15" s="451"/>
      <c r="L15" s="1313" t="s">
        <v>90</v>
      </c>
      <c r="M15" s="1313" t="s">
        <v>618</v>
      </c>
      <c r="N15" s="1338" t="s">
        <v>597</v>
      </c>
      <c r="O15" s="1338"/>
      <c r="P15" s="1338"/>
      <c r="Q15" s="1338"/>
      <c r="R15" s="1338" t="s">
        <v>598</v>
      </c>
      <c r="S15" s="1338"/>
      <c r="T15" s="1338"/>
      <c r="U15" s="1338"/>
      <c r="V15" s="1338" t="s">
        <v>599</v>
      </c>
      <c r="W15" s="1338"/>
      <c r="X15" s="1338"/>
      <c r="Y15" s="1338"/>
      <c r="Z15" s="1313" t="s">
        <v>604</v>
      </c>
      <c r="AA15" s="1313"/>
      <c r="AB15" s="1313"/>
      <c r="AC15" s="1313"/>
      <c r="AD15" s="1313"/>
      <c r="AE15" s="1313" t="s">
        <v>338</v>
      </c>
      <c r="AF15" s="1325" t="s">
        <v>273</v>
      </c>
      <c r="AG15" s="1236"/>
    </row>
    <row r="16" spans="1:37" s="492" customFormat="1" ht="27.75" customHeight="1">
      <c r="A16" s="553"/>
      <c r="B16" s="553"/>
      <c r="C16" s="553"/>
      <c r="D16" s="553"/>
      <c r="E16" s="553"/>
      <c r="F16" s="553"/>
      <c r="G16" s="559"/>
      <c r="H16" s="559"/>
      <c r="I16" s="500"/>
      <c r="J16" s="498"/>
      <c r="K16" s="498"/>
      <c r="L16" s="1313"/>
      <c r="M16" s="1313"/>
      <c r="N16" s="1338"/>
      <c r="O16" s="1338"/>
      <c r="P16" s="1338"/>
      <c r="Q16" s="1338"/>
      <c r="R16" s="1338"/>
      <c r="S16" s="1338"/>
      <c r="T16" s="1338"/>
      <c r="U16" s="1338"/>
      <c r="V16" s="1338"/>
      <c r="W16" s="1338"/>
      <c r="X16" s="1338"/>
      <c r="Y16" s="1338"/>
      <c r="Z16" s="1236" t="s">
        <v>621</v>
      </c>
      <c r="AA16" s="1236"/>
      <c r="AB16" s="1236" t="s">
        <v>615</v>
      </c>
      <c r="AC16" s="1236"/>
      <c r="AD16" s="1236"/>
      <c r="AE16" s="1313"/>
      <c r="AF16" s="1325"/>
      <c r="AG16" s="1236"/>
      <c r="AH16" s="553"/>
      <c r="AI16" s="553"/>
      <c r="AJ16" s="553"/>
      <c r="AK16" s="553"/>
    </row>
    <row r="17" spans="1:37" ht="14.25" customHeight="1">
      <c r="J17" s="451"/>
      <c r="K17" s="451"/>
      <c r="L17" s="1313"/>
      <c r="M17" s="1313"/>
      <c r="N17" s="1338"/>
      <c r="O17" s="1338"/>
      <c r="P17" s="1338"/>
      <c r="Q17" s="1338"/>
      <c r="R17" s="1338"/>
      <c r="S17" s="1338"/>
      <c r="T17" s="1338"/>
      <c r="U17" s="1338"/>
      <c r="V17" s="1338"/>
      <c r="W17" s="1338"/>
      <c r="X17" s="1338"/>
      <c r="Y17" s="1338"/>
      <c r="Z17" s="503" t="s">
        <v>619</v>
      </c>
      <c r="AA17" s="503" t="s">
        <v>620</v>
      </c>
      <c r="AB17" s="505" t="s">
        <v>272</v>
      </c>
      <c r="AC17" s="1333" t="s">
        <v>271</v>
      </c>
      <c r="AD17" s="1333"/>
      <c r="AE17" s="1313"/>
      <c r="AF17" s="1325"/>
      <c r="AG17" s="1236"/>
    </row>
    <row r="18" spans="1:37">
      <c r="J18" s="451"/>
      <c r="K18" s="459">
        <v>1</v>
      </c>
      <c r="L18" s="448" t="s">
        <v>91</v>
      </c>
      <c r="M18" s="448" t="s">
        <v>47</v>
      </c>
      <c r="N18" s="1339">
        <f ca="1">OFFSET(N18,0,-1)+1</f>
        <v>3</v>
      </c>
      <c r="O18" s="1339"/>
      <c r="P18" s="1339"/>
      <c r="Q18" s="1339"/>
      <c r="R18" s="1339">
        <f ca="1">OFFSET(N18,0,0)+1</f>
        <v>4</v>
      </c>
      <c r="S18" s="1339"/>
      <c r="T18" s="1339"/>
      <c r="U18" s="1339"/>
      <c r="V18" s="639"/>
      <c r="W18" s="639"/>
      <c r="X18" s="639"/>
      <c r="Y18" s="640">
        <f ca="1">OFFSET(R18,0,0)+1</f>
        <v>5</v>
      </c>
      <c r="Z18" s="457">
        <f ca="1">OFFSET(Z18,0,-1)+1</f>
        <v>6</v>
      </c>
      <c r="AA18" s="457">
        <f ca="1">OFFSET(AA18,0,-1)+1</f>
        <v>7</v>
      </c>
      <c r="AB18" s="457">
        <f ca="1">OFFSET(AB18,0,-1)+1</f>
        <v>8</v>
      </c>
      <c r="AC18" s="1339">
        <f ca="1">OFFSET(AC18,0,-1)+1</f>
        <v>9</v>
      </c>
      <c r="AD18" s="1339"/>
      <c r="AE18" s="457">
        <f ca="1">OFFSET(AE18,0,-2)+1</f>
        <v>10</v>
      </c>
      <c r="AF18" s="492"/>
      <c r="AG18" s="457">
        <f ca="1">OFFSET(AG18,0,-2)+1</f>
        <v>11</v>
      </c>
    </row>
    <row r="19" spans="1:37" ht="22.5">
      <c r="A19" s="1284">
        <v>1</v>
      </c>
      <c r="B19" s="962"/>
      <c r="C19" s="962"/>
      <c r="D19" s="962"/>
      <c r="E19" s="962"/>
      <c r="F19" s="955"/>
      <c r="G19" s="961"/>
      <c r="H19" s="961"/>
      <c r="I19" s="943"/>
      <c r="J19" s="942"/>
      <c r="K19" s="942"/>
      <c r="L19" s="561">
        <f>mergeValue(A19)</f>
        <v>1</v>
      </c>
      <c r="M19" s="609" t="s">
        <v>19</v>
      </c>
      <c r="N19" s="1340"/>
      <c r="O19" s="1340"/>
      <c r="P19" s="1340"/>
      <c r="Q19" s="1340"/>
      <c r="R19" s="1340"/>
      <c r="S19" s="1340"/>
      <c r="T19" s="1340"/>
      <c r="U19" s="1340"/>
      <c r="V19" s="1340"/>
      <c r="W19" s="1340"/>
      <c r="X19" s="1340"/>
      <c r="Y19" s="1340"/>
      <c r="Z19" s="1340"/>
      <c r="AA19" s="1340"/>
      <c r="AB19" s="1340"/>
      <c r="AC19" s="1340"/>
      <c r="AD19" s="1340"/>
      <c r="AE19" s="1340"/>
      <c r="AF19" s="1340"/>
      <c r="AG19" s="549" t="s">
        <v>718</v>
      </c>
    </row>
    <row r="20" spans="1:37" ht="22.5">
      <c r="A20" s="1284"/>
      <c r="B20" s="1284">
        <v>1</v>
      </c>
      <c r="C20" s="962"/>
      <c r="D20" s="962"/>
      <c r="E20" s="962"/>
      <c r="F20" s="955"/>
      <c r="G20" s="964"/>
      <c r="H20" s="965"/>
      <c r="I20" s="944"/>
      <c r="J20" s="939"/>
      <c r="K20" s="937"/>
      <c r="L20" s="561" t="str">
        <f>mergeValue(A20) &amp;"."&amp; mergeValue(B20)</f>
        <v>1.1</v>
      </c>
      <c r="M20" s="515" t="s">
        <v>15</v>
      </c>
      <c r="N20" s="1341"/>
      <c r="O20" s="1341"/>
      <c r="P20" s="1341"/>
      <c r="Q20" s="1341"/>
      <c r="R20" s="1341"/>
      <c r="S20" s="1341"/>
      <c r="T20" s="1341"/>
      <c r="U20" s="1341"/>
      <c r="V20" s="1341"/>
      <c r="W20" s="1341"/>
      <c r="X20" s="1341"/>
      <c r="Y20" s="1341"/>
      <c r="Z20" s="1341"/>
      <c r="AA20" s="1341"/>
      <c r="AB20" s="1341"/>
      <c r="AC20" s="1341"/>
      <c r="AD20" s="1341"/>
      <c r="AE20" s="1341"/>
      <c r="AF20" s="1341"/>
      <c r="AG20" s="549" t="s">
        <v>459</v>
      </c>
    </row>
    <row r="21" spans="1:37" ht="22.5">
      <c r="A21" s="1284"/>
      <c r="B21" s="1284"/>
      <c r="C21" s="1284">
        <v>1</v>
      </c>
      <c r="D21" s="962"/>
      <c r="E21" s="962"/>
      <c r="F21" s="955"/>
      <c r="G21" s="964"/>
      <c r="H21" s="965"/>
      <c r="I21" s="944"/>
      <c r="J21" s="939"/>
      <c r="K21" s="937"/>
      <c r="L21" s="561" t="str">
        <f>mergeValue(A21) &amp;"."&amp; mergeValue(B21)&amp;"."&amp; mergeValue(C21)</f>
        <v>1.1.1</v>
      </c>
      <c r="M21" s="516" t="s">
        <v>7</v>
      </c>
      <c r="N21" s="1341"/>
      <c r="O21" s="1341"/>
      <c r="P21" s="1341"/>
      <c r="Q21" s="1341"/>
      <c r="R21" s="1341"/>
      <c r="S21" s="1341"/>
      <c r="T21" s="1341"/>
      <c r="U21" s="1341"/>
      <c r="V21" s="1341"/>
      <c r="W21" s="1341"/>
      <c r="X21" s="1341"/>
      <c r="Y21" s="1341"/>
      <c r="Z21" s="1341"/>
      <c r="AA21" s="1341"/>
      <c r="AB21" s="1341"/>
      <c r="AC21" s="1341"/>
      <c r="AD21" s="1341"/>
      <c r="AE21" s="1341"/>
      <c r="AF21" s="1341"/>
      <c r="AG21" s="549" t="s">
        <v>600</v>
      </c>
    </row>
    <row r="22" spans="1:37" ht="15" customHeight="1">
      <c r="A22" s="1284"/>
      <c r="B22" s="1284"/>
      <c r="C22" s="1284"/>
      <c r="D22" s="1284">
        <v>1</v>
      </c>
      <c r="E22" s="962"/>
      <c r="F22" s="955"/>
      <c r="G22" s="964"/>
      <c r="H22" s="965"/>
      <c r="I22" s="944"/>
      <c r="J22" s="939"/>
      <c r="K22" s="937"/>
      <c r="L22" s="561" t="str">
        <f>mergeValue(A22) &amp;"."&amp; mergeValue(B22)&amp;"."&amp; mergeValue(C22)&amp;"."&amp; mergeValue(D22)</f>
        <v>1.1.1.1</v>
      </c>
      <c r="M22" s="517" t="s">
        <v>21</v>
      </c>
      <c r="N22" s="1341"/>
      <c r="O22" s="1341"/>
      <c r="P22" s="1341"/>
      <c r="Q22" s="1341"/>
      <c r="R22" s="1341"/>
      <c r="S22" s="1341"/>
      <c r="T22" s="1341"/>
      <c r="U22" s="1341"/>
      <c r="V22" s="1341"/>
      <c r="W22" s="1341"/>
      <c r="X22" s="1341"/>
      <c r="Y22" s="1341"/>
      <c r="Z22" s="1341"/>
      <c r="AA22" s="1341"/>
      <c r="AB22" s="1341"/>
      <c r="AC22" s="1341"/>
      <c r="AD22" s="1341"/>
      <c r="AE22" s="1341"/>
      <c r="AF22" s="1341"/>
      <c r="AG22" s="549" t="s">
        <v>623</v>
      </c>
    </row>
    <row r="23" spans="1:37" ht="20.100000000000001" customHeight="1">
      <c r="A23" s="1284"/>
      <c r="B23" s="1284"/>
      <c r="C23" s="1284"/>
      <c r="D23" s="1284"/>
      <c r="E23" s="1284">
        <v>1</v>
      </c>
      <c r="F23" s="955"/>
      <c r="G23" s="964"/>
      <c r="H23" s="965"/>
      <c r="I23" s="966"/>
      <c r="J23" s="956"/>
      <c r="K23" s="1240"/>
      <c r="L23" s="1344" t="str">
        <f>mergeValue(A23) &amp;"."&amp; mergeValue(B23)&amp;"."&amp; mergeValue(C23)&amp;"."&amp; mergeValue(D23)&amp;"."&amp; mergeValue(E23)</f>
        <v>1.1.1.1.1</v>
      </c>
      <c r="M23" s="1345"/>
      <c r="N23" s="1292" t="s">
        <v>83</v>
      </c>
      <c r="O23" s="1351"/>
      <c r="P23" s="1349">
        <v>1</v>
      </c>
      <c r="Q23" s="1342"/>
      <c r="R23" s="1292" t="s">
        <v>83</v>
      </c>
      <c r="S23" s="1351"/>
      <c r="T23" s="1349">
        <v>1</v>
      </c>
      <c r="U23" s="1342"/>
      <c r="V23" s="1292" t="s">
        <v>83</v>
      </c>
      <c r="W23" s="530"/>
      <c r="X23" s="508">
        <v>1</v>
      </c>
      <c r="Y23" s="1036"/>
      <c r="Z23" s="637"/>
      <c r="AA23" s="637"/>
      <c r="AB23" s="1290"/>
      <c r="AC23" s="1292" t="s">
        <v>82</v>
      </c>
      <c r="AD23" s="1290"/>
      <c r="AE23" s="1292" t="s">
        <v>83</v>
      </c>
      <c r="AF23" s="546"/>
      <c r="AG23" s="1346" t="s">
        <v>622</v>
      </c>
      <c r="AH23" s="469" t="str">
        <f>strCheckDate(Z24:AF24)</f>
        <v/>
      </c>
      <c r="AI23" s="473" t="str">
        <f>IF(AND(COUNTIF(AJ18:AJ27,AJ23)&gt;1,AJ23&lt;&gt;""),"ErrUnique:HasDoubleConn","")</f>
        <v/>
      </c>
      <c r="AJ23" s="473"/>
      <c r="AK23" s="473"/>
    </row>
    <row r="24" spans="1:37" ht="20.100000000000001" customHeight="1">
      <c r="A24" s="1284"/>
      <c r="B24" s="1284"/>
      <c r="C24" s="1284"/>
      <c r="D24" s="1284"/>
      <c r="E24" s="1284"/>
      <c r="F24" s="955"/>
      <c r="G24" s="964"/>
      <c r="H24" s="965"/>
      <c r="I24" s="966"/>
      <c r="J24" s="956"/>
      <c r="K24" s="1240"/>
      <c r="L24" s="1344"/>
      <c r="M24" s="1345"/>
      <c r="N24" s="1292"/>
      <c r="O24" s="1351"/>
      <c r="P24" s="1349"/>
      <c r="Q24" s="1350"/>
      <c r="R24" s="1292"/>
      <c r="S24" s="1351"/>
      <c r="T24" s="1349"/>
      <c r="U24" s="1343"/>
      <c r="V24" s="1292"/>
      <c r="W24" s="569"/>
      <c r="X24" s="534"/>
      <c r="Y24" s="534"/>
      <c r="Z24" s="540"/>
      <c r="AA24" s="571" t="str">
        <f>AB23 &amp; "-" &amp; AD23</f>
        <v>-</v>
      </c>
      <c r="AB24" s="1291"/>
      <c r="AC24" s="1292"/>
      <c r="AD24" s="1291"/>
      <c r="AE24" s="1292"/>
      <c r="AF24" s="638"/>
      <c r="AG24" s="1347"/>
      <c r="AI24" s="473"/>
      <c r="AJ24" s="473"/>
      <c r="AK24" s="473"/>
    </row>
    <row r="25" spans="1:37" ht="20.100000000000001" customHeight="1">
      <c r="A25" s="1284"/>
      <c r="B25" s="1284"/>
      <c r="C25" s="1284"/>
      <c r="D25" s="1284"/>
      <c r="E25" s="1284"/>
      <c r="F25" s="955"/>
      <c r="G25" s="964"/>
      <c r="H25" s="965"/>
      <c r="I25" s="966"/>
      <c r="J25" s="956"/>
      <c r="K25" s="1240"/>
      <c r="L25" s="1344"/>
      <c r="M25" s="1345"/>
      <c r="N25" s="1292"/>
      <c r="O25" s="1351"/>
      <c r="P25" s="1349"/>
      <c r="Q25" s="1343"/>
      <c r="R25" s="1292"/>
      <c r="S25" s="570"/>
      <c r="T25" s="527"/>
      <c r="U25" s="534"/>
      <c r="V25" s="539"/>
      <c r="W25" s="539"/>
      <c r="X25" s="539"/>
      <c r="Y25" s="539"/>
      <c r="Z25" s="540"/>
      <c r="AA25" s="540"/>
      <c r="AB25" s="541"/>
      <c r="AC25" s="533"/>
      <c r="AD25" s="533"/>
      <c r="AE25" s="541"/>
      <c r="AF25" s="533"/>
      <c r="AG25" s="1347"/>
      <c r="AI25" s="473"/>
      <c r="AJ25" s="473"/>
      <c r="AK25" s="473"/>
    </row>
    <row r="26" spans="1:37" ht="20.100000000000001" customHeight="1">
      <c r="A26" s="1284"/>
      <c r="B26" s="1284"/>
      <c r="C26" s="1284"/>
      <c r="D26" s="1284"/>
      <c r="E26" s="1284"/>
      <c r="F26" s="955"/>
      <c r="G26" s="964"/>
      <c r="H26" s="965"/>
      <c r="I26" s="966"/>
      <c r="J26" s="956"/>
      <c r="K26" s="1240"/>
      <c r="L26" s="1344"/>
      <c r="M26" s="1345"/>
      <c r="N26" s="1292"/>
      <c r="O26" s="542"/>
      <c r="P26" s="544"/>
      <c r="Q26" s="543"/>
      <c r="R26" s="539"/>
      <c r="S26" s="539"/>
      <c r="T26" s="539"/>
      <c r="U26" s="539"/>
      <c r="V26" s="539"/>
      <c r="W26" s="539"/>
      <c r="X26" s="539"/>
      <c r="Y26" s="539"/>
      <c r="Z26" s="540"/>
      <c r="AA26" s="540"/>
      <c r="AB26" s="541"/>
      <c r="AC26" s="533"/>
      <c r="AD26" s="533"/>
      <c r="AE26" s="541"/>
      <c r="AF26" s="533"/>
      <c r="AG26" s="1347"/>
      <c r="AI26" s="473"/>
      <c r="AJ26" s="473"/>
      <c r="AK26" s="473"/>
    </row>
    <row r="27" spans="1:37" s="445" customFormat="1" ht="15" customHeight="1">
      <c r="A27" s="1284"/>
      <c r="B27" s="1284"/>
      <c r="C27" s="1284"/>
      <c r="D27" s="1284"/>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48"/>
      <c r="AH27" s="470"/>
      <c r="AI27" s="470"/>
      <c r="AJ27" s="205"/>
      <c r="AK27" s="205"/>
    </row>
    <row r="28" spans="1:37" s="445" customFormat="1" ht="15" customHeight="1">
      <c r="A28" s="1284"/>
      <c r="B28" s="1284"/>
      <c r="C28" s="1284"/>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5" customFormat="1" ht="15" customHeight="1">
      <c r="A29" s="1284"/>
      <c r="B29" s="1284"/>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5" customFormat="1" ht="15" customHeight="1">
      <c r="A30" s="1284"/>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5" customFormat="1" ht="15" customHeight="1">
      <c r="A31" s="936"/>
      <c r="B31" s="936"/>
      <c r="C31" s="936"/>
      <c r="D31" s="936"/>
      <c r="E31" s="936"/>
      <c r="F31" s="936"/>
      <c r="G31" s="949"/>
      <c r="H31" s="950"/>
      <c r="I31" s="940"/>
      <c r="J31" s="941"/>
      <c r="K31" s="936"/>
      <c r="L31" s="507"/>
      <c r="M31" s="534" t="s">
        <v>307</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7" t="s">
        <v>746</v>
      </c>
      <c r="N33" s="1277"/>
      <c r="O33" s="1277"/>
      <c r="P33" s="1277"/>
      <c r="Q33" s="1277"/>
      <c r="R33" s="1277"/>
      <c r="S33" s="1277"/>
      <c r="T33" s="1277"/>
      <c r="U33" s="1277"/>
      <c r="V33" s="1277"/>
      <c r="W33" s="1277"/>
      <c r="X33" s="1277"/>
      <c r="Y33" s="1277"/>
      <c r="Z33" s="1277"/>
      <c r="AA33" s="1277"/>
      <c r="AB33" s="1277"/>
      <c r="AC33" s="1277"/>
      <c r="AD33" s="1277"/>
      <c r="AE33" s="1277"/>
      <c r="AF33" s="1277"/>
      <c r="AG33" s="1277"/>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206</v>
      </c>
    </row>
    <row r="2" spans="1:20" ht="22.5">
      <c r="F2" s="1278" t="s">
        <v>470</v>
      </c>
      <c r="G2" s="1279"/>
      <c r="H2" s="1280"/>
      <c r="I2" s="407"/>
    </row>
    <row r="3" spans="1:20" ht="3" customHeight="1"/>
    <row r="4" spans="1:20" s="182" customFormat="1" ht="11.25">
      <c r="A4" s="206"/>
      <c r="B4" s="206"/>
      <c r="C4" s="206"/>
      <c r="D4" s="206"/>
      <c r="F4" s="1236" t="s">
        <v>444</v>
      </c>
      <c r="G4" s="1236"/>
      <c r="H4" s="1236"/>
      <c r="I4" s="1281"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1"/>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15.05.2019</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Ростовская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400</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3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68</v>
      </c>
      <c r="B1" s="110" t="s">
        <v>69</v>
      </c>
      <c r="C1" s="110" t="s">
        <v>70</v>
      </c>
      <c r="D1" s="10"/>
    </row>
    <row r="2" spans="1:4">
      <c r="A2" s="1196">
        <v>43593.6487037037</v>
      </c>
      <c r="B2" s="12" t="s">
        <v>756</v>
      </c>
      <c r="C2" s="12" t="s">
        <v>438</v>
      </c>
    </row>
    <row r="3" spans="1:4">
      <c r="A3" s="1196">
        <v>43593.648715277777</v>
      </c>
      <c r="B3" s="12" t="s">
        <v>757</v>
      </c>
      <c r="C3" s="12" t="s">
        <v>438</v>
      </c>
    </row>
    <row r="4" spans="1:4" ht="22.5">
      <c r="A4" s="1196">
        <v>43593.648715277777</v>
      </c>
      <c r="B4" s="12" t="s">
        <v>758</v>
      </c>
      <c r="C4" s="12" t="s">
        <v>438</v>
      </c>
    </row>
    <row r="5" spans="1:4">
      <c r="A5" s="1196">
        <v>43593.648715277777</v>
      </c>
      <c r="B5" s="12" t="s">
        <v>759</v>
      </c>
      <c r="C5" s="12" t="s">
        <v>438</v>
      </c>
    </row>
    <row r="6" spans="1:4">
      <c r="A6" s="1196">
        <v>43593.64875</v>
      </c>
      <c r="B6" s="12" t="s">
        <v>760</v>
      </c>
      <c r="C6" s="12" t="s">
        <v>438</v>
      </c>
    </row>
    <row r="7" spans="1:4" ht="22.5">
      <c r="A7" s="1196">
        <v>43593.648796296293</v>
      </c>
      <c r="B7" s="12" t="s">
        <v>761</v>
      </c>
      <c r="C7" s="12" t="s">
        <v>438</v>
      </c>
    </row>
    <row r="8" spans="1:4" ht="22.5">
      <c r="A8" s="1196">
        <v>43593.64880787037</v>
      </c>
      <c r="B8" s="12" t="s">
        <v>762</v>
      </c>
      <c r="C8" s="12" t="s">
        <v>438</v>
      </c>
    </row>
    <row r="9" spans="1:4">
      <c r="A9" s="1196">
        <v>43593.648819444446</v>
      </c>
      <c r="B9" s="12" t="s">
        <v>763</v>
      </c>
      <c r="C9" s="12" t="s">
        <v>438</v>
      </c>
    </row>
    <row r="10" spans="1:4" ht="22.5">
      <c r="A10" s="1196">
        <v>43593.648831018516</v>
      </c>
      <c r="B10" s="12" t="s">
        <v>764</v>
      </c>
      <c r="C10" s="12" t="s">
        <v>438</v>
      </c>
    </row>
    <row r="11" spans="1:4">
      <c r="A11" s="1196">
        <v>43600.751527777778</v>
      </c>
      <c r="B11" s="12" t="s">
        <v>756</v>
      </c>
      <c r="C11" s="12" t="s">
        <v>438</v>
      </c>
    </row>
    <row r="12" spans="1:4">
      <c r="A12" s="1196">
        <v>43600.751539351855</v>
      </c>
      <c r="B12" s="12" t="s">
        <v>767</v>
      </c>
      <c r="C12" s="12" t="s">
        <v>438</v>
      </c>
    </row>
    <row r="13" spans="1:4">
      <c r="A13" s="1196">
        <v>43600.751631944448</v>
      </c>
      <c r="B13" s="12" t="s">
        <v>756</v>
      </c>
      <c r="C13" s="12" t="s">
        <v>438</v>
      </c>
    </row>
    <row r="14" spans="1:4">
      <c r="A14" s="1196">
        <v>43600.751643518517</v>
      </c>
      <c r="B14" s="12" t="s">
        <v>767</v>
      </c>
      <c r="C14" s="12" t="s">
        <v>438</v>
      </c>
    </row>
    <row r="15" spans="1:4">
      <c r="A15" s="1196">
        <v>43600.752870370372</v>
      </c>
      <c r="B15" s="12" t="s">
        <v>756</v>
      </c>
      <c r="C15" s="12" t="s">
        <v>438</v>
      </c>
    </row>
    <row r="16" spans="1:4">
      <c r="A16" s="1196">
        <v>43600.752881944441</v>
      </c>
      <c r="B16" s="12" t="s">
        <v>767</v>
      </c>
      <c r="C16" s="12" t="s">
        <v>438</v>
      </c>
    </row>
    <row r="17" spans="1:3">
      <c r="A17" s="1196">
        <v>43600.79184027778</v>
      </c>
      <c r="B17" s="12" t="s">
        <v>756</v>
      </c>
      <c r="C17" s="12" t="s">
        <v>438</v>
      </c>
    </row>
    <row r="18" spans="1:3">
      <c r="A18" s="1196">
        <v>43600.791851851849</v>
      </c>
      <c r="B18" s="12" t="s">
        <v>767</v>
      </c>
      <c r="C18" s="12" t="s">
        <v>438</v>
      </c>
    </row>
    <row r="19" spans="1:3">
      <c r="A19" s="1196">
        <v>43601.684328703705</v>
      </c>
      <c r="B19" s="12" t="s">
        <v>756</v>
      </c>
      <c r="C19" s="12" t="s">
        <v>438</v>
      </c>
    </row>
    <row r="20" spans="1:3">
      <c r="A20" s="1196">
        <v>43601.684340277781</v>
      </c>
      <c r="B20" s="12" t="s">
        <v>767</v>
      </c>
      <c r="C20" s="12" t="s">
        <v>438</v>
      </c>
    </row>
    <row r="21" spans="1:3">
      <c r="A21" s="1196">
        <v>43601.697337962964</v>
      </c>
      <c r="B21" s="12" t="s">
        <v>756</v>
      </c>
      <c r="C21" s="12" t="s">
        <v>438</v>
      </c>
    </row>
    <row r="22" spans="1:3">
      <c r="A22" s="1196">
        <v>43609.48914351852</v>
      </c>
      <c r="B22" s="12" t="s">
        <v>756</v>
      </c>
      <c r="C22" s="12" t="s">
        <v>438</v>
      </c>
    </row>
    <row r="23" spans="1:3">
      <c r="A23" s="1196">
        <v>43609.489178240743</v>
      </c>
      <c r="B23" s="12" t="s">
        <v>2279</v>
      </c>
      <c r="C23" s="12" t="s">
        <v>438</v>
      </c>
    </row>
    <row r="24" spans="1:3" ht="67.5">
      <c r="A24" s="1196">
        <v>43609.489178240743</v>
      </c>
      <c r="B24" s="12" t="s">
        <v>2280</v>
      </c>
      <c r="C24" s="12" t="s">
        <v>438</v>
      </c>
    </row>
    <row r="25" spans="1:3">
      <c r="A25" s="1196">
        <v>43609.489178240743</v>
      </c>
      <c r="B25" s="12" t="s">
        <v>759</v>
      </c>
      <c r="C25" s="12" t="s">
        <v>438</v>
      </c>
    </row>
    <row r="26" spans="1:3">
      <c r="A26" s="1196">
        <v>43609.489340277774</v>
      </c>
      <c r="B26" s="12" t="s">
        <v>2281</v>
      </c>
      <c r="C26" s="12" t="s">
        <v>2282</v>
      </c>
    </row>
    <row r="27" spans="1:3">
      <c r="A27" s="1196">
        <v>43609.569918981484</v>
      </c>
      <c r="B27" s="12" t="s">
        <v>756</v>
      </c>
      <c r="C27" s="12" t="s">
        <v>438</v>
      </c>
    </row>
    <row r="28" spans="1:3">
      <c r="A28" s="1196">
        <v>43609.569953703707</v>
      </c>
      <c r="B28" s="12" t="s">
        <v>2279</v>
      </c>
      <c r="C28" s="12" t="s">
        <v>438</v>
      </c>
    </row>
    <row r="29" spans="1:3" ht="67.5">
      <c r="A29" s="1196">
        <v>43609.569953703707</v>
      </c>
      <c r="B29" s="12" t="s">
        <v>2280</v>
      </c>
      <c r="C29" s="12" t="s">
        <v>438</v>
      </c>
    </row>
    <row r="30" spans="1:3">
      <c r="A30" s="1196">
        <v>43609.569953703707</v>
      </c>
      <c r="B30" s="12" t="s">
        <v>759</v>
      </c>
      <c r="C30" s="12" t="s">
        <v>438</v>
      </c>
    </row>
    <row r="31" spans="1:3">
      <c r="A31" s="1196">
        <v>43609.569976851853</v>
      </c>
      <c r="B31" s="12" t="s">
        <v>2281</v>
      </c>
      <c r="C31" s="12" t="s">
        <v>2282</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5"/>
    <col min="26" max="29" width="10.5703125" style="469"/>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9" t="s">
        <v>743</v>
      </c>
      <c r="M5" s="1299"/>
      <c r="N5" s="1299"/>
      <c r="O5" s="1299"/>
      <c r="P5" s="1299"/>
      <c r="Q5" s="1299"/>
      <c r="R5" s="1299"/>
      <c r="S5" s="1299"/>
      <c r="T5" s="1299"/>
      <c r="U5" s="547"/>
      <c r="V5" s="466"/>
    </row>
    <row r="6" spans="1:29" ht="3" customHeight="1">
      <c r="J6" s="451"/>
      <c r="K6" s="451"/>
      <c r="L6" s="447"/>
      <c r="M6" s="447"/>
      <c r="N6" s="447"/>
      <c r="O6" s="450"/>
      <c r="P6" s="450"/>
      <c r="Q6" s="450"/>
      <c r="R6" s="450"/>
      <c r="S6" s="450"/>
      <c r="T6" s="450"/>
      <c r="U6" s="447"/>
    </row>
    <row r="7" spans="1:29" s="745" customFormat="1" ht="5.25" hidden="1">
      <c r="A7" s="1117"/>
      <c r="B7" s="1117"/>
      <c r="C7" s="1117"/>
      <c r="D7" s="1117"/>
      <c r="E7" s="1117"/>
      <c r="F7" s="1117"/>
      <c r="G7" s="1117"/>
      <c r="H7" s="1117"/>
      <c r="L7" s="1168"/>
      <c r="M7" s="1040"/>
      <c r="O7" s="1305"/>
      <c r="P7" s="1305"/>
      <c r="Q7" s="1305"/>
      <c r="R7" s="1305"/>
      <c r="S7" s="1305"/>
      <c r="T7" s="1305"/>
      <c r="U7" s="779"/>
      <c r="V7" s="779"/>
      <c r="X7" s="1117"/>
      <c r="Y7" s="1117"/>
      <c r="Z7" s="1117"/>
      <c r="AA7" s="1117"/>
      <c r="AB7" s="1117"/>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30.04.2019</v>
      </c>
      <c r="P8" s="1306"/>
      <c r="Q8" s="1306"/>
      <c r="R8" s="1306"/>
      <c r="S8" s="1306"/>
      <c r="T8" s="1306"/>
      <c r="U8" s="634"/>
      <c r="Y8" s="960"/>
      <c r="Z8" s="558"/>
      <c r="AA8" s="558"/>
      <c r="AB8" s="558"/>
      <c r="AC8" s="558"/>
    </row>
    <row r="9" spans="1:29" s="461"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175</v>
      </c>
      <c r="P9" s="1306"/>
      <c r="Q9" s="1306"/>
      <c r="R9" s="1306"/>
      <c r="S9" s="1306"/>
      <c r="T9" s="1306"/>
      <c r="U9" s="634"/>
      <c r="Y9" s="960"/>
      <c r="Z9" s="474"/>
      <c r="AA9" s="474"/>
      <c r="AB9" s="474"/>
      <c r="AC9" s="474"/>
    </row>
    <row r="10" spans="1:29" s="745" customFormat="1" ht="5.25" hidden="1">
      <c r="A10" s="1117"/>
      <c r="B10" s="1117"/>
      <c r="C10" s="1117"/>
      <c r="D10" s="1117"/>
      <c r="E10" s="1117"/>
      <c r="F10" s="1117"/>
      <c r="G10" s="1117"/>
      <c r="H10" s="1117"/>
      <c r="L10" s="1168"/>
      <c r="M10" s="1040"/>
      <c r="O10" s="1305"/>
      <c r="P10" s="1305"/>
      <c r="Q10" s="1305"/>
      <c r="R10" s="1305"/>
      <c r="S10" s="1305"/>
      <c r="T10" s="1305"/>
      <c r="U10" s="779"/>
      <c r="V10" s="779"/>
      <c r="X10" s="1117"/>
      <c r="Y10" s="1117"/>
      <c r="Z10" s="1117"/>
      <c r="AA10" s="1117"/>
      <c r="AB10" s="1117"/>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1" customFormat="1" ht="11.25" hidden="1">
      <c r="A12" s="474"/>
      <c r="B12" s="474"/>
      <c r="C12" s="474"/>
      <c r="D12" s="474"/>
      <c r="E12" s="474"/>
      <c r="F12" s="474"/>
      <c r="G12" s="474"/>
      <c r="H12" s="474"/>
      <c r="L12" s="1300"/>
      <c r="M12" s="1300"/>
      <c r="N12" s="458"/>
      <c r="O12" s="729"/>
      <c r="P12" s="729"/>
      <c r="Q12" s="729"/>
      <c r="R12" s="729"/>
      <c r="S12" s="729"/>
      <c r="T12" s="729"/>
      <c r="U12" s="456"/>
      <c r="V12" s="472" t="s">
        <v>370</v>
      </c>
      <c r="Y12" s="960"/>
      <c r="Z12" s="474"/>
      <c r="AA12" s="474"/>
      <c r="AB12" s="474"/>
      <c r="AC12" s="474"/>
    </row>
    <row r="13" spans="1:29" ht="15" customHeight="1">
      <c r="J13" s="451"/>
      <c r="K13" s="451"/>
      <c r="L13" s="447"/>
      <c r="M13" s="447"/>
      <c r="N13" s="447"/>
      <c r="O13" s="567"/>
      <c r="P13" s="567"/>
      <c r="Q13" s="1326"/>
      <c r="R13" s="1326"/>
      <c r="S13" s="1326"/>
      <c r="T13" s="1326"/>
      <c r="U13" s="1326"/>
      <c r="V13" s="1326"/>
    </row>
    <row r="14" spans="1:29">
      <c r="J14" s="451"/>
      <c r="K14" s="451"/>
      <c r="L14" s="1236" t="s">
        <v>444</v>
      </c>
      <c r="M14" s="1236"/>
      <c r="N14" s="1236"/>
      <c r="O14" s="1236"/>
      <c r="P14" s="1236"/>
      <c r="Q14" s="1236"/>
      <c r="R14" s="1236"/>
      <c r="S14" s="1236"/>
      <c r="T14" s="1236"/>
      <c r="U14" s="1236"/>
      <c r="V14" s="1236"/>
      <c r="W14" s="1236"/>
      <c r="X14" s="1236" t="s">
        <v>445</v>
      </c>
    </row>
    <row r="15" spans="1:29" ht="14.25" customHeight="1">
      <c r="J15" s="451"/>
      <c r="K15" s="451"/>
      <c r="L15" s="1313" t="s">
        <v>90</v>
      </c>
      <c r="M15" s="1313" t="s">
        <v>595</v>
      </c>
      <c r="N15" s="503"/>
      <c r="O15" s="1313" t="s">
        <v>596</v>
      </c>
      <c r="P15" s="1338" t="s">
        <v>597</v>
      </c>
      <c r="Q15" s="1338" t="s">
        <v>604</v>
      </c>
      <c r="R15" s="1338"/>
      <c r="S15" s="1338"/>
      <c r="T15" s="1338"/>
      <c r="U15" s="1338"/>
      <c r="V15" s="1313" t="s">
        <v>338</v>
      </c>
      <c r="W15" s="1325" t="s">
        <v>273</v>
      </c>
      <c r="X15" s="1236"/>
    </row>
    <row r="16" spans="1:29" s="492" customFormat="1" ht="25.5" customHeight="1">
      <c r="A16" s="553"/>
      <c r="B16" s="553"/>
      <c r="C16" s="553"/>
      <c r="D16" s="553"/>
      <c r="E16" s="553"/>
      <c r="F16" s="553"/>
      <c r="G16" s="559"/>
      <c r="H16" s="559"/>
      <c r="I16" s="500"/>
      <c r="J16" s="498"/>
      <c r="K16" s="498"/>
      <c r="L16" s="1313"/>
      <c r="M16" s="1313"/>
      <c r="N16" s="503"/>
      <c r="O16" s="1313"/>
      <c r="P16" s="1338"/>
      <c r="Q16" s="1338" t="s">
        <v>621</v>
      </c>
      <c r="R16" s="1338"/>
      <c r="S16" s="1334" t="s">
        <v>615</v>
      </c>
      <c r="T16" s="1334"/>
      <c r="U16" s="1334"/>
      <c r="V16" s="1313"/>
      <c r="W16" s="1325"/>
      <c r="X16" s="1236"/>
      <c r="Y16" s="955"/>
      <c r="Z16" s="553"/>
      <c r="AA16" s="553"/>
      <c r="AB16" s="553"/>
      <c r="AC16" s="553"/>
    </row>
    <row r="17" spans="1:29" ht="14.25" customHeight="1">
      <c r="J17" s="451"/>
      <c r="K17" s="451"/>
      <c r="L17" s="1313"/>
      <c r="M17" s="1313"/>
      <c r="N17" s="503"/>
      <c r="O17" s="1313"/>
      <c r="P17" s="1338"/>
      <c r="Q17" s="503" t="s">
        <v>619</v>
      </c>
      <c r="R17" s="503" t="s">
        <v>620</v>
      </c>
      <c r="S17" s="505" t="s">
        <v>272</v>
      </c>
      <c r="T17" s="1333" t="s">
        <v>271</v>
      </c>
      <c r="U17" s="1333"/>
      <c r="V17" s="1313"/>
      <c r="W17" s="1325"/>
      <c r="X17" s="1236"/>
    </row>
    <row r="18" spans="1:29">
      <c r="J18" s="451"/>
      <c r="K18" s="459">
        <v>1</v>
      </c>
      <c r="L18" s="448" t="s">
        <v>91</v>
      </c>
      <c r="M18" s="448" t="s">
        <v>47</v>
      </c>
      <c r="N18" s="465" t="s">
        <v>47</v>
      </c>
      <c r="O18" s="457">
        <f t="shared" ref="O18:T18" ca="1" si="0">OFFSET(O18,0,-1)+1</f>
        <v>3</v>
      </c>
      <c r="P18" s="457">
        <f t="shared" ca="1" si="0"/>
        <v>4</v>
      </c>
      <c r="Q18" s="457">
        <f t="shared" ca="1" si="0"/>
        <v>5</v>
      </c>
      <c r="R18" s="457">
        <f t="shared" ca="1" si="0"/>
        <v>6</v>
      </c>
      <c r="S18" s="457">
        <f t="shared" ca="1" si="0"/>
        <v>7</v>
      </c>
      <c r="T18" s="1339">
        <f t="shared" ca="1" si="0"/>
        <v>8</v>
      </c>
      <c r="U18" s="1339"/>
      <c r="V18" s="457">
        <f ca="1">OFFSET(V18,0,-2)+1</f>
        <v>9</v>
      </c>
      <c r="W18" s="492"/>
      <c r="X18" s="457">
        <f ca="1">OFFSET(X18,0,-2)+1</f>
        <v>10</v>
      </c>
    </row>
    <row r="19" spans="1:29" ht="22.5">
      <c r="A19" s="1284">
        <v>1</v>
      </c>
      <c r="B19" s="927"/>
      <c r="C19" s="927"/>
      <c r="D19" s="927"/>
      <c r="E19" s="927"/>
      <c r="F19" s="927"/>
      <c r="G19" s="928"/>
      <c r="H19" s="928"/>
      <c r="I19" s="930"/>
      <c r="J19" s="922"/>
      <c r="K19" s="922"/>
      <c r="L19" s="561">
        <f>mergeValue(A19)</f>
        <v>1</v>
      </c>
      <c r="M19" s="609" t="s">
        <v>19</v>
      </c>
      <c r="N19" s="548"/>
      <c r="O19" s="1327"/>
      <c r="P19" s="1327"/>
      <c r="Q19" s="1327"/>
      <c r="R19" s="1327"/>
      <c r="S19" s="1327"/>
      <c r="T19" s="1327"/>
      <c r="U19" s="1327"/>
      <c r="V19" s="1327"/>
      <c r="W19" s="1327"/>
      <c r="X19" s="549" t="s">
        <v>718</v>
      </c>
    </row>
    <row r="20" spans="1:29" ht="22.5">
      <c r="A20" s="1284"/>
      <c r="B20" s="1284">
        <v>1</v>
      </c>
      <c r="C20" s="927"/>
      <c r="D20" s="927"/>
      <c r="E20" s="927"/>
      <c r="F20" s="927"/>
      <c r="G20" s="932"/>
      <c r="H20" s="929"/>
      <c r="I20" s="934"/>
      <c r="J20" s="919"/>
      <c r="K20" s="918"/>
      <c r="L20" s="561" t="str">
        <f>mergeValue(A20) &amp;"."&amp; mergeValue(B20)</f>
        <v>1.1</v>
      </c>
      <c r="M20" s="515" t="s">
        <v>15</v>
      </c>
      <c r="N20" s="548"/>
      <c r="O20" s="1327"/>
      <c r="P20" s="1327"/>
      <c r="Q20" s="1327"/>
      <c r="R20" s="1327"/>
      <c r="S20" s="1327"/>
      <c r="T20" s="1327"/>
      <c r="U20" s="1327"/>
      <c r="V20" s="1327"/>
      <c r="W20" s="1327"/>
      <c r="X20" s="549" t="s">
        <v>459</v>
      </c>
    </row>
    <row r="21" spans="1:29" ht="22.5">
      <c r="A21" s="1284"/>
      <c r="B21" s="1284"/>
      <c r="C21" s="1284">
        <v>1</v>
      </c>
      <c r="D21" s="927"/>
      <c r="E21" s="927"/>
      <c r="F21" s="927"/>
      <c r="G21" s="932"/>
      <c r="H21" s="929"/>
      <c r="I21" s="935"/>
      <c r="J21" s="919"/>
      <c r="K21" s="918"/>
      <c r="L21" s="561" t="str">
        <f>mergeValue(A21) &amp;"."&amp; mergeValue(B21)&amp;"."&amp; mergeValue(C21)</f>
        <v>1.1.1</v>
      </c>
      <c r="M21" s="516" t="s">
        <v>7</v>
      </c>
      <c r="N21" s="548"/>
      <c r="O21" s="1327"/>
      <c r="P21" s="1327"/>
      <c r="Q21" s="1327"/>
      <c r="R21" s="1327"/>
      <c r="S21" s="1327"/>
      <c r="T21" s="1327"/>
      <c r="U21" s="1327"/>
      <c r="V21" s="1327"/>
      <c r="W21" s="1327"/>
      <c r="X21" s="549" t="s">
        <v>600</v>
      </c>
    </row>
    <row r="22" spans="1:29">
      <c r="A22" s="1284"/>
      <c r="B22" s="1284"/>
      <c r="C22" s="1284"/>
      <c r="D22" s="1284">
        <v>1</v>
      </c>
      <c r="E22" s="927"/>
      <c r="F22" s="927"/>
      <c r="G22" s="932"/>
      <c r="H22" s="929"/>
      <c r="I22" s="935"/>
      <c r="J22" s="933"/>
      <c r="K22" s="918"/>
      <c r="L22" s="561" t="str">
        <f>mergeValue(A22) &amp;"."&amp; mergeValue(B22)&amp;"."&amp; mergeValue(C22)&amp;"."&amp; mergeValue(D22)</f>
        <v>1.1.1.1</v>
      </c>
      <c r="M22" s="517" t="s">
        <v>21</v>
      </c>
      <c r="N22" s="548"/>
      <c r="O22" s="1327"/>
      <c r="P22" s="1327"/>
      <c r="Q22" s="1327"/>
      <c r="R22" s="1327"/>
      <c r="S22" s="1327"/>
      <c r="T22" s="1327"/>
      <c r="U22" s="1327"/>
      <c r="V22" s="1327"/>
      <c r="W22" s="1327"/>
      <c r="X22" s="967" t="s">
        <v>623</v>
      </c>
    </row>
    <row r="23" spans="1:29" ht="42.95" customHeight="1">
      <c r="A23" s="1284"/>
      <c r="B23" s="1284"/>
      <c r="C23" s="1284"/>
      <c r="D23" s="1284"/>
      <c r="E23" s="927">
        <v>1</v>
      </c>
      <c r="F23" s="927"/>
      <c r="G23" s="932"/>
      <c r="H23" s="929"/>
      <c r="I23" s="935"/>
      <c r="J23" s="933"/>
      <c r="K23" s="923"/>
      <c r="L23" s="561" t="str">
        <f>mergeValue(A23) &amp;"."&amp; mergeValue(B23)&amp;"."&amp; mergeValue(C23)&amp;"."&amp; mergeValue(D23)&amp;"."&amp; mergeValue(E23)</f>
        <v>1.1.1.1.1</v>
      </c>
      <c r="M23" s="1013"/>
      <c r="N23" s="511"/>
      <c r="O23" s="1015"/>
      <c r="P23" s="1016"/>
      <c r="Q23" s="1174"/>
      <c r="R23" s="1174"/>
      <c r="S23" s="1172"/>
      <c r="T23" s="618" t="s">
        <v>82</v>
      </c>
      <c r="U23" s="1172"/>
      <c r="V23" s="736" t="s">
        <v>83</v>
      </c>
      <c r="W23" s="786"/>
      <c r="X23" s="1302" t="s">
        <v>747</v>
      </c>
      <c r="Y23" s="955" t="str">
        <f>strCheckDateTwo(N23:W23)</f>
        <v/>
      </c>
    </row>
    <row r="24" spans="1:29" hidden="1">
      <c r="A24" s="1284"/>
      <c r="B24" s="1284"/>
      <c r="C24" s="1284"/>
      <c r="D24" s="1284"/>
      <c r="E24" s="927"/>
      <c r="F24" s="927"/>
      <c r="G24" s="932"/>
      <c r="H24" s="929"/>
      <c r="I24" s="935"/>
      <c r="J24" s="933"/>
      <c r="K24" s="923"/>
      <c r="L24" s="599"/>
      <c r="M24" s="530"/>
      <c r="N24" s="614"/>
      <c r="O24" s="614"/>
      <c r="P24" s="614"/>
      <c r="Q24" s="614"/>
      <c r="R24" s="552" t="str">
        <f>S23 &amp; "-" &amp; U23</f>
        <v>-</v>
      </c>
      <c r="S24" s="481"/>
      <c r="T24" s="554"/>
      <c r="U24" s="481"/>
      <c r="V24" s="614"/>
      <c r="W24" s="785"/>
      <c r="X24" s="1303"/>
    </row>
    <row r="25" spans="1:29" ht="15" customHeight="1">
      <c r="A25" s="1284"/>
      <c r="B25" s="1284"/>
      <c r="C25" s="1284"/>
      <c r="D25" s="1284"/>
      <c r="E25" s="927"/>
      <c r="F25" s="927"/>
      <c r="G25" s="932"/>
      <c r="H25" s="929"/>
      <c r="I25" s="935"/>
      <c r="J25" s="933"/>
      <c r="K25" s="923"/>
      <c r="L25" s="507"/>
      <c r="M25" s="520" t="s">
        <v>5</v>
      </c>
      <c r="N25" s="518"/>
      <c r="O25" s="514"/>
      <c r="P25" s="514"/>
      <c r="Q25" s="514"/>
      <c r="R25" s="514"/>
      <c r="S25" s="541"/>
      <c r="T25" s="533"/>
      <c r="U25" s="532"/>
      <c r="V25" s="518"/>
      <c r="W25" s="518"/>
      <c r="X25" s="1304"/>
    </row>
    <row r="26" spans="1:29" s="445" customFormat="1" ht="15" customHeight="1">
      <c r="A26" s="1284"/>
      <c r="B26" s="1284"/>
      <c r="C26" s="1284"/>
      <c r="D26" s="931"/>
      <c r="E26" s="931"/>
      <c r="F26" s="931"/>
      <c r="G26" s="932"/>
      <c r="H26" s="931"/>
      <c r="I26" s="935"/>
      <c r="J26" s="921"/>
      <c r="K26" s="925"/>
      <c r="L26" s="507"/>
      <c r="M26" s="519" t="s">
        <v>16</v>
      </c>
      <c r="N26" s="518"/>
      <c r="O26" s="514"/>
      <c r="P26" s="514"/>
      <c r="Q26" s="514"/>
      <c r="R26" s="514"/>
      <c r="S26" s="541"/>
      <c r="T26" s="533"/>
      <c r="U26" s="532"/>
      <c r="V26" s="518"/>
      <c r="W26" s="533"/>
      <c r="X26" s="951"/>
      <c r="Y26" s="1018"/>
      <c r="Z26" s="470"/>
      <c r="AA26" s="470"/>
      <c r="AB26" s="470"/>
      <c r="AC26" s="470"/>
    </row>
    <row r="27" spans="1:29" s="445" customFormat="1" ht="15" customHeight="1">
      <c r="A27" s="1284"/>
      <c r="B27" s="1284"/>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18"/>
      <c r="Z27" s="470"/>
      <c r="AA27" s="470"/>
      <c r="AB27" s="470"/>
      <c r="AC27" s="470"/>
    </row>
    <row r="28" spans="1:29" s="445" customFormat="1" ht="15" customHeight="1">
      <c r="A28" s="1284"/>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18"/>
      <c r="Z28" s="470"/>
      <c r="AA28" s="470"/>
      <c r="AB28" s="470"/>
      <c r="AC28" s="470"/>
    </row>
    <row r="29" spans="1:29" s="445" customFormat="1" ht="15" customHeight="1">
      <c r="A29" s="917"/>
      <c r="B29" s="917"/>
      <c r="C29" s="917"/>
      <c r="D29" s="917"/>
      <c r="E29" s="917"/>
      <c r="F29" s="917"/>
      <c r="G29" s="924"/>
      <c r="H29" s="925"/>
      <c r="I29" s="920"/>
      <c r="J29" s="921"/>
      <c r="K29" s="917"/>
      <c r="L29" s="507"/>
      <c r="M29" s="534" t="s">
        <v>307</v>
      </c>
      <c r="N29" s="518"/>
      <c r="O29" s="514"/>
      <c r="P29" s="514"/>
      <c r="Q29" s="514"/>
      <c r="R29" s="514"/>
      <c r="S29" s="541"/>
      <c r="T29" s="533"/>
      <c r="U29" s="532"/>
      <c r="V29" s="518"/>
      <c r="W29" s="533"/>
      <c r="X29" s="529"/>
      <c r="Y29" s="1018"/>
      <c r="Z29" s="470"/>
      <c r="AA29" s="470"/>
      <c r="AB29" s="470"/>
      <c r="AC29" s="470"/>
    </row>
    <row r="30" spans="1:29" ht="3" customHeight="1"/>
    <row r="31" spans="1:29" ht="96" customHeight="1">
      <c r="L31" s="1">
        <v>1</v>
      </c>
      <c r="M31" s="1277" t="s">
        <v>748</v>
      </c>
      <c r="N31" s="1277"/>
      <c r="O31" s="1277"/>
      <c r="P31" s="1277"/>
      <c r="Q31" s="1277"/>
      <c r="R31" s="1277"/>
      <c r="S31" s="1277"/>
      <c r="T31" s="1277"/>
      <c r="U31" s="1277"/>
      <c r="V31" s="1277"/>
      <c r="W31" s="1277"/>
      <c r="X31" s="1277"/>
      <c r="Y31" s="1038"/>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8" t="s">
        <v>470</v>
      </c>
      <c r="G2" s="1279"/>
      <c r="H2" s="1280"/>
      <c r="I2" s="1132"/>
    </row>
    <row r="3" spans="1:20" ht="3" customHeight="1"/>
    <row r="4" spans="1:20" s="1092" customFormat="1" ht="11.25">
      <c r="A4" s="1097"/>
      <c r="B4" s="1097"/>
      <c r="C4" s="1097"/>
      <c r="D4" s="1097"/>
      <c r="F4" s="1236" t="s">
        <v>444</v>
      </c>
      <c r="G4" s="1236"/>
      <c r="H4" s="1236"/>
      <c r="I4" s="1281" t="s">
        <v>445</v>
      </c>
      <c r="J4" s="1097"/>
      <c r="K4" s="1097"/>
      <c r="L4" s="1097"/>
      <c r="M4" s="1097"/>
      <c r="N4" s="1097"/>
      <c r="O4" s="1097"/>
      <c r="P4" s="1097"/>
      <c r="Q4" s="1097"/>
      <c r="R4" s="1097"/>
      <c r="S4" s="1097"/>
      <c r="T4" s="1097"/>
    </row>
    <row r="5" spans="1:20" s="1092" customFormat="1" ht="11.25" customHeight="1">
      <c r="A5" s="1097"/>
      <c r="B5" s="1097"/>
      <c r="C5" s="1097"/>
      <c r="D5" s="1097"/>
      <c r="F5" s="1109" t="s">
        <v>90</v>
      </c>
      <c r="G5" s="1122" t="s">
        <v>447</v>
      </c>
      <c r="H5" s="1108" t="s">
        <v>438</v>
      </c>
      <c r="I5" s="1281"/>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471</v>
      </c>
      <c r="H7" s="1107" t="str">
        <f>IF(dateCh="","",dateCh)</f>
        <v>15.05.2019</v>
      </c>
      <c r="I7" s="1093" t="s">
        <v>472</v>
      </c>
      <c r="J7" s="1118"/>
      <c r="K7" s="1097"/>
      <c r="L7" s="1097"/>
      <c r="M7" s="1097"/>
      <c r="N7" s="1097"/>
      <c r="O7" s="1097"/>
      <c r="P7" s="1097"/>
      <c r="Q7" s="1097"/>
      <c r="R7" s="1097"/>
      <c r="S7" s="1097"/>
      <c r="T7" s="1097"/>
    </row>
    <row r="8" spans="1:20" s="1092" customFormat="1" ht="45">
      <c r="A8" s="1282">
        <v>1</v>
      </c>
      <c r="B8" s="1097"/>
      <c r="C8" s="1097"/>
      <c r="D8" s="1097"/>
      <c r="F8" s="1119" t="str">
        <f>"2." &amp;mergeValue(A8)</f>
        <v>2.1</v>
      </c>
      <c r="G8" s="1128" t="s">
        <v>473</v>
      </c>
      <c r="H8" s="1107" t="str">
        <f>IF('Перечень тарифов'!R21="","наименование отсутствует","" &amp; 'Перечень тарифов'!R21 &amp; "")</f>
        <v>наименование отсутствует</v>
      </c>
      <c r="I8" s="1093" t="s">
        <v>568</v>
      </c>
      <c r="J8" s="1118"/>
      <c r="K8" s="1097"/>
      <c r="L8" s="1097"/>
      <c r="M8" s="1097"/>
      <c r="N8" s="1097"/>
      <c r="O8" s="1097"/>
      <c r="P8" s="1097"/>
      <c r="Q8" s="1097"/>
      <c r="R8" s="1097"/>
      <c r="S8" s="1097"/>
      <c r="T8" s="1097"/>
    </row>
    <row r="9" spans="1:20" s="1092" customFormat="1" ht="22.5">
      <c r="A9" s="1282"/>
      <c r="B9" s="1097"/>
      <c r="C9" s="1097"/>
      <c r="D9" s="1097"/>
      <c r="F9" s="1119" t="str">
        <f>"3." &amp;mergeValue(A9)</f>
        <v>3.1</v>
      </c>
      <c r="G9" s="1128" t="s">
        <v>474</v>
      </c>
      <c r="H9" s="1107" t="str">
        <f>IF('Перечень тарифов'!F21="","наименование отсутствует","" &amp; 'Перечень тарифов'!F21 &amp; "")</f>
        <v>Передача. Теплоноситель</v>
      </c>
      <c r="I9" s="1093" t="s">
        <v>566</v>
      </c>
      <c r="J9" s="1118"/>
      <c r="K9" s="1097"/>
      <c r="L9" s="1097"/>
      <c r="M9" s="1097"/>
      <c r="N9" s="1097"/>
      <c r="O9" s="1097"/>
      <c r="P9" s="1097"/>
      <c r="Q9" s="1097"/>
      <c r="R9" s="1097"/>
      <c r="S9" s="1097"/>
      <c r="T9" s="1097"/>
    </row>
    <row r="10" spans="1:20" s="1092" customFormat="1" ht="22.5">
      <c r="A10" s="1282"/>
      <c r="B10" s="1097"/>
      <c r="C10" s="1097"/>
      <c r="D10" s="1097"/>
      <c r="F10" s="1119" t="str">
        <f>"4."&amp;mergeValue(A10)</f>
        <v>4.1</v>
      </c>
      <c r="G10" s="1128" t="s">
        <v>475</v>
      </c>
      <c r="H10" s="1108" t="s">
        <v>448</v>
      </c>
      <c r="I10" s="1093"/>
      <c r="J10" s="1118"/>
      <c r="K10" s="1097"/>
      <c r="L10" s="1097"/>
      <c r="M10" s="1097"/>
      <c r="N10" s="1097"/>
      <c r="O10" s="1097"/>
      <c r="P10" s="1097"/>
      <c r="Q10" s="1097"/>
      <c r="R10" s="1097"/>
      <c r="S10" s="1097"/>
      <c r="T10" s="1097"/>
    </row>
    <row r="11" spans="1:20" s="1092" customFormat="1" ht="18.75">
      <c r="A11" s="1282"/>
      <c r="B11" s="1282">
        <v>1</v>
      </c>
      <c r="C11" s="1124"/>
      <c r="D11" s="1124"/>
      <c r="F11" s="1119" t="str">
        <f>"4."&amp;mergeValue(A11) &amp;"."&amp;mergeValue(B11)</f>
        <v>4.1.1</v>
      </c>
      <c r="G11" s="1114" t="s">
        <v>570</v>
      </c>
      <c r="H11" s="1107" t="str">
        <f>IF(region_name="","",region_name)</f>
        <v>Ростовская область</v>
      </c>
      <c r="I11" s="1093" t="s">
        <v>478</v>
      </c>
      <c r="J11" s="1118"/>
      <c r="K11" s="1097"/>
      <c r="L11" s="1097"/>
      <c r="M11" s="1097"/>
      <c r="N11" s="1097"/>
      <c r="O11" s="1097"/>
      <c r="P11" s="1097"/>
      <c r="Q11" s="1097"/>
      <c r="R11" s="1097"/>
      <c r="S11" s="1097"/>
      <c r="T11" s="1097"/>
    </row>
    <row r="12" spans="1:20" s="1092" customFormat="1" ht="22.5">
      <c r="A12" s="1282"/>
      <c r="B12" s="1282"/>
      <c r="C12" s="1282">
        <v>1</v>
      </c>
      <c r="D12" s="1124"/>
      <c r="F12" s="1119" t="str">
        <f>"4."&amp;mergeValue(A12) &amp;"."&amp;mergeValue(B12)&amp;"."&amp;mergeValue(C12)</f>
        <v>4.1.1.1</v>
      </c>
      <c r="G12" s="1123" t="s">
        <v>476</v>
      </c>
      <c r="H12" s="1107" t="str">
        <f>IF(Территории!H13="","","" &amp; Территории!H13 &amp; "")</f>
        <v>Город Волгодонск</v>
      </c>
      <c r="I12" s="1093" t="s">
        <v>479</v>
      </c>
      <c r="J12" s="1118"/>
      <c r="K12" s="1097"/>
      <c r="L12" s="1097"/>
      <c r="M12" s="1097"/>
      <c r="N12" s="1097"/>
      <c r="O12" s="1097"/>
      <c r="P12" s="1097"/>
      <c r="Q12" s="1097"/>
      <c r="R12" s="1097"/>
      <c r="S12" s="1097"/>
      <c r="T12" s="1097"/>
    </row>
    <row r="13" spans="1:20" s="1092" customFormat="1" ht="56.25">
      <c r="A13" s="1282"/>
      <c r="B13" s="1282"/>
      <c r="C13" s="1282"/>
      <c r="D13" s="1124">
        <v>1</v>
      </c>
      <c r="F13" s="1119" t="str">
        <f>"4."&amp;mergeValue(A13) &amp;"."&amp;mergeValue(B13)&amp;"."&amp;mergeValue(C13)&amp;"."&amp;mergeValue(D13)</f>
        <v>4.1.1.1.1</v>
      </c>
      <c r="G13" s="1131" t="s">
        <v>477</v>
      </c>
      <c r="H13" s="1107" t="str">
        <f>IF(Территории!R14="","","" &amp; Территории!R14 &amp; "")</f>
        <v>Город Волгодонск (60712000)</v>
      </c>
      <c r="I13" s="1180" t="s">
        <v>569</v>
      </c>
      <c r="J13" s="1118"/>
      <c r="K13" s="1097"/>
      <c r="L13" s="1097"/>
      <c r="M13" s="1097"/>
      <c r="N13" s="1097"/>
      <c r="O13" s="1097"/>
      <c r="P13" s="1097"/>
      <c r="Q13" s="1097"/>
      <c r="R13" s="1097"/>
      <c r="S13" s="1097"/>
      <c r="T13" s="1097"/>
    </row>
    <row r="14" spans="1:20" s="1092" customFormat="1" ht="45">
      <c r="A14" s="1282">
        <v>2</v>
      </c>
      <c r="B14" s="1097"/>
      <c r="C14" s="1097"/>
      <c r="D14" s="1097"/>
      <c r="F14" s="1119" t="str">
        <f>"2." &amp;mergeValue(A14)</f>
        <v>2.2</v>
      </c>
      <c r="G14" s="1128" t="s">
        <v>473</v>
      </c>
      <c r="H14" s="1184" t="str">
        <f>IF('Перечень тарифов'!R26="","наименование отсутствует","" &amp; 'Перечень тарифов'!R26 &amp; "")</f>
        <v>наименование отсутствует</v>
      </c>
      <c r="I14" s="1093" t="s">
        <v>568</v>
      </c>
      <c r="J14" s="1118"/>
      <c r="K14" s="1097"/>
      <c r="L14" s="1097"/>
      <c r="M14" s="1097"/>
      <c r="N14" s="1097"/>
      <c r="O14" s="1097"/>
      <c r="P14" s="1097"/>
      <c r="Q14" s="1097"/>
      <c r="R14" s="1097"/>
      <c r="S14" s="1097"/>
      <c r="T14" s="1097"/>
    </row>
    <row r="15" spans="1:20" s="1092" customFormat="1" ht="22.5">
      <c r="A15" s="1282"/>
      <c r="B15" s="1097"/>
      <c r="C15" s="1097"/>
      <c r="D15" s="1097"/>
      <c r="F15" s="1119" t="str">
        <f>"3." &amp;mergeValue(A15)</f>
        <v>3.2</v>
      </c>
      <c r="G15" s="1128" t="s">
        <v>474</v>
      </c>
      <c r="H15" s="1184" t="str">
        <f>IF('Перечень тарифов'!F26="","наименование отсутствует","" &amp; 'Перечень тарифов'!F26 &amp; "")</f>
        <v>Передача. Тепловая энергия</v>
      </c>
      <c r="I15" s="1093" t="s">
        <v>566</v>
      </c>
      <c r="J15" s="1118"/>
      <c r="K15" s="1097"/>
      <c r="L15" s="1097"/>
      <c r="M15" s="1097"/>
      <c r="N15" s="1097"/>
      <c r="O15" s="1097"/>
      <c r="P15" s="1097"/>
      <c r="Q15" s="1097"/>
      <c r="R15" s="1097"/>
      <c r="S15" s="1097"/>
      <c r="T15" s="1097"/>
    </row>
    <row r="16" spans="1:20" s="1092" customFormat="1" ht="22.5">
      <c r="A16" s="1282"/>
      <c r="B16" s="1097"/>
      <c r="C16" s="1097"/>
      <c r="D16" s="1097"/>
      <c r="F16" s="1119" t="str">
        <f>"4."&amp;mergeValue(A16)</f>
        <v>4.2</v>
      </c>
      <c r="G16" s="1128" t="s">
        <v>475</v>
      </c>
      <c r="H16" s="1193" t="s">
        <v>448</v>
      </c>
      <c r="I16" s="1093"/>
      <c r="J16" s="1118"/>
      <c r="K16" s="1097"/>
      <c r="L16" s="1097"/>
      <c r="M16" s="1097"/>
      <c r="N16" s="1097"/>
      <c r="O16" s="1097"/>
      <c r="P16" s="1097"/>
      <c r="Q16" s="1097"/>
      <c r="R16" s="1097"/>
      <c r="S16" s="1097"/>
      <c r="T16" s="1097"/>
    </row>
    <row r="17" spans="1:20" s="1092" customFormat="1" ht="18.75">
      <c r="A17" s="1282"/>
      <c r="B17" s="1282">
        <v>1</v>
      </c>
      <c r="C17" s="1179"/>
      <c r="D17" s="1179"/>
      <c r="F17" s="1119" t="str">
        <f>"4."&amp;mergeValue(A17) &amp;"."&amp;mergeValue(B17)</f>
        <v>4.2.1</v>
      </c>
      <c r="G17" s="1114" t="s">
        <v>570</v>
      </c>
      <c r="H17" s="1184" t="str">
        <f>IF(region_name="","",region_name)</f>
        <v>Ростовская область</v>
      </c>
      <c r="I17" s="1093" t="s">
        <v>478</v>
      </c>
      <c r="J17" s="1118"/>
      <c r="K17" s="1097"/>
      <c r="L17" s="1097"/>
      <c r="M17" s="1097"/>
      <c r="N17" s="1097"/>
      <c r="O17" s="1097"/>
      <c r="P17" s="1097"/>
      <c r="Q17" s="1097"/>
      <c r="R17" s="1097"/>
      <c r="S17" s="1097"/>
      <c r="T17" s="1097"/>
    </row>
    <row r="18" spans="1:20" s="1092" customFormat="1" ht="22.5">
      <c r="A18" s="1282"/>
      <c r="B18" s="1282"/>
      <c r="C18" s="1282">
        <v>1</v>
      </c>
      <c r="D18" s="1179"/>
      <c r="F18" s="1119" t="str">
        <f>"4."&amp;mergeValue(A18) &amp;"."&amp;mergeValue(B18)&amp;"."&amp;mergeValue(C18)</f>
        <v>4.2.1.1</v>
      </c>
      <c r="G18" s="1123" t="s">
        <v>476</v>
      </c>
      <c r="H18" s="1184" t="str">
        <f>IF(Территории!H13="","","" &amp; Территории!H13 &amp; "")</f>
        <v>Город Волгодонск</v>
      </c>
      <c r="I18" s="1093" t="s">
        <v>479</v>
      </c>
      <c r="J18" s="1118"/>
      <c r="K18" s="1097"/>
      <c r="L18" s="1097"/>
      <c r="M18" s="1097"/>
      <c r="N18" s="1097"/>
      <c r="O18" s="1097"/>
      <c r="P18" s="1097"/>
      <c r="Q18" s="1097"/>
      <c r="R18" s="1097"/>
      <c r="S18" s="1097"/>
      <c r="T18" s="1097"/>
    </row>
    <row r="19" spans="1:20" s="1092" customFormat="1" ht="56.25">
      <c r="A19" s="1282"/>
      <c r="B19" s="1282"/>
      <c r="C19" s="1282"/>
      <c r="D19" s="1179">
        <v>1</v>
      </c>
      <c r="F19" s="1119" t="str">
        <f>"4."&amp;mergeValue(A19) &amp;"."&amp;mergeValue(B19)&amp;"."&amp;mergeValue(C19)&amp;"."&amp;mergeValue(D19)</f>
        <v>4.2.1.1.1</v>
      </c>
      <c r="G19" s="1131" t="s">
        <v>477</v>
      </c>
      <c r="H19" s="1184" t="str">
        <f>IF(Территории!R14="","","" &amp; Территории!R14 &amp; "")</f>
        <v>Город Волгодонск (60712000)</v>
      </c>
      <c r="I19" s="1180" t="s">
        <v>569</v>
      </c>
      <c r="J19" s="1118"/>
      <c r="K19" s="1097"/>
      <c r="L19" s="1097"/>
      <c r="M19" s="1097"/>
      <c r="N19" s="1097"/>
      <c r="O19" s="1097"/>
      <c r="P19" s="1097"/>
      <c r="Q19" s="1097"/>
      <c r="R19" s="1097"/>
      <c r="S19" s="1097"/>
      <c r="T19" s="1097"/>
    </row>
    <row r="20" spans="1:20" s="1092" customFormat="1" ht="45">
      <c r="A20" s="1282">
        <v>3</v>
      </c>
      <c r="B20" s="1097"/>
      <c r="C20" s="1097"/>
      <c r="D20" s="1097"/>
      <c r="F20" s="1119" t="str">
        <f>"2." &amp;mergeValue(A20)</f>
        <v>2.3</v>
      </c>
      <c r="G20" s="1128" t="s">
        <v>473</v>
      </c>
      <c r="H20" s="1184" t="str">
        <f>IF('Перечень тарифов'!R31="","наименование отсутствует","" &amp; 'Перечень тарифов'!R31 &amp; "")</f>
        <v>наименование отсутствует</v>
      </c>
      <c r="I20" s="1093" t="s">
        <v>568</v>
      </c>
      <c r="J20" s="1118"/>
      <c r="K20" s="1097"/>
      <c r="L20" s="1097"/>
      <c r="M20" s="1097"/>
      <c r="N20" s="1097"/>
      <c r="O20" s="1097"/>
      <c r="P20" s="1097"/>
      <c r="Q20" s="1097"/>
      <c r="R20" s="1097"/>
      <c r="S20" s="1097"/>
      <c r="T20" s="1097"/>
    </row>
    <row r="21" spans="1:20" s="1092" customFormat="1" ht="22.5">
      <c r="A21" s="1282"/>
      <c r="B21" s="1097"/>
      <c r="C21" s="1097"/>
      <c r="D21" s="1097"/>
      <c r="F21" s="1119" t="str">
        <f>"3." &amp;mergeValue(A21)</f>
        <v>3.3</v>
      </c>
      <c r="G21" s="1128" t="s">
        <v>474</v>
      </c>
      <c r="H21" s="1184" t="str">
        <f>IF('Перечень тарифов'!F31="","наименование отсутствует","" &amp; 'Перечень тарифов'!F31 &amp; "")</f>
        <v>Передача. Теплоноситель</v>
      </c>
      <c r="I21" s="1093" t="s">
        <v>566</v>
      </c>
      <c r="J21" s="1118"/>
      <c r="K21" s="1097"/>
      <c r="L21" s="1097"/>
      <c r="M21" s="1097"/>
      <c r="N21" s="1097"/>
      <c r="O21" s="1097"/>
      <c r="P21" s="1097"/>
      <c r="Q21" s="1097"/>
      <c r="R21" s="1097"/>
      <c r="S21" s="1097"/>
      <c r="T21" s="1097"/>
    </row>
    <row r="22" spans="1:20" s="1092" customFormat="1" ht="22.5">
      <c r="A22" s="1282"/>
      <c r="B22" s="1097"/>
      <c r="C22" s="1097"/>
      <c r="D22" s="1097"/>
      <c r="F22" s="1119" t="str">
        <f>"4."&amp;mergeValue(A22)</f>
        <v>4.3</v>
      </c>
      <c r="G22" s="1128" t="s">
        <v>475</v>
      </c>
      <c r="H22" s="1193" t="s">
        <v>448</v>
      </c>
      <c r="I22" s="1093"/>
      <c r="J22" s="1118"/>
      <c r="K22" s="1097"/>
      <c r="L22" s="1097"/>
      <c r="M22" s="1097"/>
      <c r="N22" s="1097"/>
      <c r="O22" s="1097"/>
      <c r="P22" s="1097"/>
      <c r="Q22" s="1097"/>
      <c r="R22" s="1097"/>
      <c r="S22" s="1097"/>
      <c r="T22" s="1097"/>
    </row>
    <row r="23" spans="1:20" s="1092" customFormat="1" ht="18.75">
      <c r="A23" s="1282"/>
      <c r="B23" s="1282">
        <v>1</v>
      </c>
      <c r="C23" s="1179"/>
      <c r="D23" s="1179"/>
      <c r="F23" s="1119" t="str">
        <f>"4."&amp;mergeValue(A23) &amp;"."&amp;mergeValue(B23)</f>
        <v>4.3.1</v>
      </c>
      <c r="G23" s="1114" t="s">
        <v>570</v>
      </c>
      <c r="H23" s="1184" t="str">
        <f>IF(region_name="","",region_name)</f>
        <v>Ростовская область</v>
      </c>
      <c r="I23" s="1093" t="s">
        <v>478</v>
      </c>
      <c r="J23" s="1118"/>
      <c r="K23" s="1097"/>
      <c r="L23" s="1097"/>
      <c r="M23" s="1097"/>
      <c r="N23" s="1097"/>
      <c r="O23" s="1097"/>
      <c r="P23" s="1097"/>
      <c r="Q23" s="1097"/>
      <c r="R23" s="1097"/>
      <c r="S23" s="1097"/>
      <c r="T23" s="1097"/>
    </row>
    <row r="24" spans="1:20" s="1092" customFormat="1" ht="22.5">
      <c r="A24" s="1282"/>
      <c r="B24" s="1282"/>
      <c r="C24" s="1282">
        <v>1</v>
      </c>
      <c r="D24" s="1179"/>
      <c r="F24" s="1119" t="str">
        <f>"4."&amp;mergeValue(A24) &amp;"."&amp;mergeValue(B24)&amp;"."&amp;mergeValue(C24)</f>
        <v>4.3.1.1</v>
      </c>
      <c r="G24" s="1123" t="s">
        <v>476</v>
      </c>
      <c r="H24" s="1184" t="str">
        <f>IF(Территории!H13="","","" &amp; Территории!H13 &amp; "")</f>
        <v>Город Волгодонск</v>
      </c>
      <c r="I24" s="1093" t="s">
        <v>479</v>
      </c>
      <c r="J24" s="1118"/>
      <c r="K24" s="1097"/>
      <c r="L24" s="1097"/>
      <c r="M24" s="1097"/>
      <c r="N24" s="1097"/>
      <c r="O24" s="1097"/>
      <c r="P24" s="1097"/>
      <c r="Q24" s="1097"/>
      <c r="R24" s="1097"/>
      <c r="S24" s="1097"/>
      <c r="T24" s="1097"/>
    </row>
    <row r="25" spans="1:20" s="1092" customFormat="1" ht="56.25">
      <c r="A25" s="1282"/>
      <c r="B25" s="1282"/>
      <c r="C25" s="1282"/>
      <c r="D25" s="1179">
        <v>1</v>
      </c>
      <c r="F25" s="1119" t="str">
        <f>"4."&amp;mergeValue(A25) &amp;"."&amp;mergeValue(B25)&amp;"."&amp;mergeValue(C25)&amp;"."&amp;mergeValue(D25)</f>
        <v>4.3.1.1.1</v>
      </c>
      <c r="G25" s="1131" t="s">
        <v>477</v>
      </c>
      <c r="H25" s="1184" t="str">
        <f>IF(Территории!R14="","","" &amp; Территории!R14 &amp; "")</f>
        <v>Город Волгодонск (60712000)</v>
      </c>
      <c r="I25" s="1180" t="s">
        <v>569</v>
      </c>
      <c r="J25" s="1118"/>
      <c r="K25" s="1097"/>
      <c r="L25" s="1097"/>
      <c r="M25" s="1097"/>
      <c r="N25" s="1097"/>
      <c r="O25" s="1097"/>
      <c r="P25" s="1097"/>
      <c r="Q25" s="1097"/>
      <c r="R25" s="1097"/>
      <c r="S25" s="1097"/>
      <c r="T25" s="1097"/>
    </row>
    <row r="26" spans="1:20" s="1116" customFormat="1" ht="3" customHeight="1">
      <c r="A26" s="1117"/>
      <c r="B26" s="1117"/>
      <c r="C26" s="1117"/>
      <c r="D26" s="1117"/>
      <c r="F26" s="1115"/>
      <c r="G26" s="1129"/>
      <c r="H26" s="1130"/>
      <c r="I26" s="1100"/>
      <c r="J26" s="1117"/>
      <c r="K26" s="1117"/>
      <c r="L26" s="1117"/>
      <c r="M26" s="1117"/>
      <c r="N26" s="1117"/>
      <c r="O26" s="1117"/>
      <c r="P26" s="1117"/>
      <c r="Q26" s="1117"/>
      <c r="R26" s="1117"/>
      <c r="S26" s="1117"/>
      <c r="T26" s="1117"/>
    </row>
    <row r="27" spans="1:20" s="1116" customFormat="1" ht="15" customHeight="1">
      <c r="A27" s="1117"/>
      <c r="B27" s="1117"/>
      <c r="C27" s="1117"/>
      <c r="D27" s="1117"/>
      <c r="F27" s="1115"/>
      <c r="G27" s="1277" t="s">
        <v>571</v>
      </c>
      <c r="H27" s="1277"/>
      <c r="I27" s="1100"/>
      <c r="J27" s="1117"/>
      <c r="K27" s="1117"/>
      <c r="L27" s="1117"/>
      <c r="M27" s="1117"/>
      <c r="N27" s="1117"/>
      <c r="O27" s="1117"/>
      <c r="P27" s="1117"/>
      <c r="Q27" s="1117"/>
      <c r="R27" s="1117"/>
      <c r="S27" s="1117"/>
      <c r="T27" s="1117"/>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64.140625" style="1068" customWidth="1"/>
    <col min="6" max="7" width="35.7109375" style="1068" customWidth="1"/>
    <col min="8" max="8" width="115.7109375" style="1068" customWidth="1"/>
    <col min="9" max="9" width="10.5703125" style="1068"/>
    <col min="10" max="11" width="10.5703125" style="1096"/>
    <col min="12" max="16384" width="10.5703125" style="1068"/>
  </cols>
  <sheetData>
    <row r="1" spans="1:17" hidden="1">
      <c r="N1" s="1145"/>
      <c r="O1" s="1145"/>
      <c r="Q1" s="1145"/>
    </row>
    <row r="2" spans="1:17" hidden="1"/>
    <row r="3" spans="1:17" hidden="1"/>
    <row r="4" spans="1:17" ht="3" customHeight="1">
      <c r="C4" s="1074"/>
      <c r="D4" s="1069"/>
      <c r="E4" s="1069"/>
      <c r="F4" s="1069"/>
      <c r="G4" s="1136"/>
      <c r="H4" s="1136"/>
    </row>
    <row r="5" spans="1:17" ht="26.1" customHeight="1">
      <c r="C5" s="1074"/>
      <c r="D5" s="1299" t="s">
        <v>695</v>
      </c>
      <c r="E5" s="1299"/>
      <c r="F5" s="1299"/>
      <c r="G5" s="1299"/>
      <c r="H5" s="1133"/>
    </row>
    <row r="6" spans="1:17" ht="3" customHeight="1">
      <c r="C6" s="1074"/>
      <c r="D6" s="1069"/>
      <c r="E6" s="1137"/>
      <c r="F6" s="1137"/>
      <c r="G6" s="1073"/>
      <c r="H6" s="1138"/>
    </row>
    <row r="7" spans="1:17">
      <c r="C7" s="1074"/>
      <c r="D7" s="1313" t="s">
        <v>444</v>
      </c>
      <c r="E7" s="1313"/>
      <c r="F7" s="1313"/>
      <c r="G7" s="1313"/>
      <c r="H7" s="1352" t="s">
        <v>445</v>
      </c>
    </row>
    <row r="8" spans="1:17">
      <c r="C8" s="1074"/>
      <c r="D8" s="1078" t="s">
        <v>90</v>
      </c>
      <c r="E8" s="1079" t="s">
        <v>447</v>
      </c>
      <c r="F8" s="1079" t="s">
        <v>438</v>
      </c>
      <c r="G8" s="1079" t="s">
        <v>446</v>
      </c>
      <c r="H8" s="1352"/>
    </row>
    <row r="9" spans="1:17" ht="12" customHeight="1">
      <c r="C9" s="1074"/>
      <c r="D9" s="1070" t="s">
        <v>91</v>
      </c>
      <c r="E9" s="1070" t="s">
        <v>47</v>
      </c>
      <c r="F9" s="1070" t="s">
        <v>48</v>
      </c>
      <c r="G9" s="1070" t="s">
        <v>49</v>
      </c>
      <c r="H9" s="1070" t="s">
        <v>66</v>
      </c>
    </row>
    <row r="10" spans="1:17" ht="21" customHeight="1">
      <c r="A10" s="1101"/>
      <c r="C10" s="1074"/>
      <c r="D10" s="1091" t="s">
        <v>91</v>
      </c>
      <c r="E10" s="1146" t="s">
        <v>698</v>
      </c>
      <c r="F10" s="1126"/>
      <c r="G10" s="1106"/>
      <c r="H10" s="1302" t="s">
        <v>700</v>
      </c>
    </row>
    <row r="11" spans="1:17" ht="21" customHeight="1">
      <c r="A11" s="1101"/>
      <c r="C11" s="1074"/>
      <c r="D11" s="1091" t="s">
        <v>47</v>
      </c>
      <c r="E11" s="1146" t="s">
        <v>699</v>
      </c>
      <c r="F11" s="1126"/>
      <c r="G11" s="1106"/>
      <c r="H11" s="1303"/>
    </row>
    <row r="12" spans="1:17" ht="21" customHeight="1">
      <c r="A12" s="1077"/>
      <c r="C12" s="1072"/>
      <c r="D12" s="1091" t="s">
        <v>48</v>
      </c>
      <c r="E12" s="1146" t="s">
        <v>682</v>
      </c>
      <c r="F12" s="1126"/>
      <c r="G12" s="1106"/>
      <c r="H12" s="1303"/>
      <c r="I12" s="1096"/>
      <c r="K12" s="1068"/>
    </row>
    <row r="13" spans="1:17" ht="21" customHeight="1">
      <c r="A13" s="1077"/>
      <c r="C13" s="1072"/>
      <c r="D13" s="1091" t="s">
        <v>49</v>
      </c>
      <c r="E13" s="1146" t="s">
        <v>683</v>
      </c>
      <c r="F13" s="1126"/>
      <c r="G13" s="1106"/>
      <c r="H13" s="1303"/>
      <c r="I13" s="1096"/>
      <c r="K13" s="1068"/>
    </row>
    <row r="14" spans="1:17" ht="15" customHeight="1">
      <c r="A14" s="1101"/>
      <c r="C14" s="1074"/>
      <c r="D14" s="1080"/>
      <c r="E14" s="1148" t="s">
        <v>326</v>
      </c>
      <c r="F14" s="1143"/>
      <c r="G14" s="1141"/>
      <c r="H14" s="1304"/>
    </row>
    <row r="15" spans="1:17">
      <c r="D15" s="1150"/>
      <c r="E15" s="1150"/>
      <c r="F15" s="1150"/>
      <c r="G15" s="1150"/>
      <c r="H15" s="1150"/>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098" hidden="1" customWidth="1"/>
    <col min="2" max="4" width="3.7109375" style="1095" hidden="1" customWidth="1"/>
    <col min="5" max="5" width="3.7109375" style="1075" customWidth="1"/>
    <col min="6" max="6" width="9.7109375" style="1068" customWidth="1"/>
    <col min="7" max="7" width="37.7109375" style="1068" customWidth="1"/>
    <col min="8" max="8" width="66.85546875" style="1068" customWidth="1"/>
    <col min="9" max="9" width="115.7109375" style="1068" customWidth="1"/>
    <col min="10" max="11" width="10.5703125" style="1095"/>
    <col min="12" max="12" width="11.140625" style="1095" customWidth="1"/>
    <col min="13" max="20" width="10.5703125" style="1095"/>
    <col min="21" max="16384" width="10.5703125" style="1068"/>
  </cols>
  <sheetData>
    <row r="1" spans="1:20" ht="3" customHeight="1">
      <c r="A1" s="1098" t="s">
        <v>208</v>
      </c>
    </row>
    <row r="2" spans="1:20" ht="22.5">
      <c r="F2" s="1278" t="s">
        <v>470</v>
      </c>
      <c r="G2" s="1279"/>
      <c r="H2" s="1280"/>
      <c r="I2" s="1132"/>
    </row>
    <row r="3" spans="1:20" ht="3" customHeight="1"/>
    <row r="4" spans="1:20" s="1092" customFormat="1" ht="11.25">
      <c r="A4" s="1097"/>
      <c r="B4" s="1097"/>
      <c r="C4" s="1097"/>
      <c r="D4" s="1097"/>
      <c r="F4" s="1236" t="s">
        <v>444</v>
      </c>
      <c r="G4" s="1236"/>
      <c r="H4" s="1236"/>
      <c r="I4" s="1281" t="s">
        <v>445</v>
      </c>
      <c r="J4" s="1097"/>
      <c r="K4" s="1097"/>
      <c r="L4" s="1097"/>
      <c r="M4" s="1097"/>
      <c r="N4" s="1097"/>
      <c r="O4" s="1097"/>
      <c r="P4" s="1097"/>
      <c r="Q4" s="1097"/>
      <c r="R4" s="1097"/>
      <c r="S4" s="1097"/>
      <c r="T4" s="1097"/>
    </row>
    <row r="5" spans="1:20" s="1092" customFormat="1" ht="11.25" customHeight="1">
      <c r="A5" s="1097"/>
      <c r="B5" s="1097"/>
      <c r="C5" s="1097"/>
      <c r="D5" s="1097"/>
      <c r="F5" s="1178" t="s">
        <v>90</v>
      </c>
      <c r="G5" s="1122" t="s">
        <v>447</v>
      </c>
      <c r="H5" s="1193" t="s">
        <v>438</v>
      </c>
      <c r="I5" s="1281"/>
      <c r="J5" s="1097"/>
      <c r="K5" s="1097"/>
      <c r="L5" s="1097"/>
      <c r="M5" s="1097"/>
      <c r="N5" s="1097"/>
      <c r="O5" s="1097"/>
      <c r="P5" s="1097"/>
      <c r="Q5" s="1097"/>
      <c r="R5" s="1097"/>
      <c r="S5" s="1097"/>
      <c r="T5" s="1097"/>
    </row>
    <row r="6" spans="1:20" s="1092" customFormat="1" ht="12" customHeight="1">
      <c r="A6" s="1097"/>
      <c r="B6" s="1097"/>
      <c r="C6" s="1097"/>
      <c r="D6" s="1097"/>
      <c r="F6" s="1110" t="s">
        <v>91</v>
      </c>
      <c r="G6" s="1112">
        <v>2</v>
      </c>
      <c r="H6" s="1113">
        <v>3</v>
      </c>
      <c r="I6" s="1111">
        <v>4</v>
      </c>
      <c r="J6" s="1097">
        <v>4</v>
      </c>
      <c r="K6" s="1097"/>
      <c r="L6" s="1097"/>
      <c r="M6" s="1097"/>
      <c r="N6" s="1097"/>
      <c r="O6" s="1097"/>
      <c r="P6" s="1097"/>
      <c r="Q6" s="1097"/>
      <c r="R6" s="1097"/>
      <c r="S6" s="1097"/>
      <c r="T6" s="1097"/>
    </row>
    <row r="7" spans="1:20" s="1092" customFormat="1" ht="18.75">
      <c r="A7" s="1097"/>
      <c r="B7" s="1097"/>
      <c r="C7" s="1097"/>
      <c r="D7" s="1097"/>
      <c r="F7" s="1119">
        <v>1</v>
      </c>
      <c r="G7" s="1128" t="s">
        <v>471</v>
      </c>
      <c r="H7" s="1184" t="str">
        <f>IF(dateCh="","",dateCh)</f>
        <v>15.05.2019</v>
      </c>
      <c r="I7" s="1093" t="s">
        <v>472</v>
      </c>
      <c r="J7" s="1118"/>
      <c r="K7" s="1097"/>
      <c r="L7" s="1097"/>
      <c r="M7" s="1097"/>
      <c r="N7" s="1097"/>
      <c r="O7" s="1097"/>
      <c r="P7" s="1097"/>
      <c r="Q7" s="1097"/>
      <c r="R7" s="1097"/>
      <c r="S7" s="1097"/>
      <c r="T7" s="1097"/>
    </row>
    <row r="8" spans="1:20" s="1092" customFormat="1" ht="45">
      <c r="A8" s="1282">
        <v>1</v>
      </c>
      <c r="B8" s="1097"/>
      <c r="C8" s="1097"/>
      <c r="D8" s="1097"/>
      <c r="F8" s="1119" t="str">
        <f>"2." &amp;mergeValue(A8)</f>
        <v>2.1</v>
      </c>
      <c r="G8" s="1128" t="s">
        <v>473</v>
      </c>
      <c r="H8" s="1184" t="str">
        <f>IF('Перечень тарифов'!R21="","наименование отсутствует","" &amp; 'Перечень тарифов'!R21 &amp; "")</f>
        <v>наименование отсутствует</v>
      </c>
      <c r="I8" s="1093" t="s">
        <v>568</v>
      </c>
      <c r="J8" s="1118"/>
      <c r="K8" s="1097"/>
      <c r="L8" s="1097"/>
      <c r="M8" s="1097"/>
      <c r="N8" s="1097"/>
      <c r="O8" s="1097"/>
      <c r="P8" s="1097"/>
      <c r="Q8" s="1097"/>
      <c r="R8" s="1097"/>
      <c r="S8" s="1097"/>
      <c r="T8" s="1097"/>
    </row>
    <row r="9" spans="1:20" s="1092" customFormat="1" ht="22.5">
      <c r="A9" s="1282"/>
      <c r="B9" s="1097"/>
      <c r="C9" s="1097"/>
      <c r="D9" s="1097"/>
      <c r="F9" s="1119" t="str">
        <f>"3." &amp;mergeValue(A9)</f>
        <v>3.1</v>
      </c>
      <c r="G9" s="1128" t="s">
        <v>474</v>
      </c>
      <c r="H9" s="1184" t="str">
        <f>IF('Перечень тарифов'!F21="","наименование отсутствует","" &amp; 'Перечень тарифов'!F21 &amp; "")</f>
        <v>Передача. Теплоноситель</v>
      </c>
      <c r="I9" s="1093" t="s">
        <v>566</v>
      </c>
      <c r="J9" s="1118"/>
      <c r="K9" s="1097"/>
      <c r="L9" s="1097"/>
      <c r="M9" s="1097"/>
      <c r="N9" s="1097"/>
      <c r="O9" s="1097"/>
      <c r="P9" s="1097"/>
      <c r="Q9" s="1097"/>
      <c r="R9" s="1097"/>
      <c r="S9" s="1097"/>
      <c r="T9" s="1097"/>
    </row>
    <row r="10" spans="1:20" s="1092" customFormat="1" ht="22.5">
      <c r="A10" s="1282"/>
      <c r="B10" s="1097"/>
      <c r="C10" s="1097"/>
      <c r="D10" s="1097"/>
      <c r="F10" s="1119" t="str">
        <f>"4."&amp;mergeValue(A10)</f>
        <v>4.1</v>
      </c>
      <c r="G10" s="1128" t="s">
        <v>475</v>
      </c>
      <c r="H10" s="1193" t="s">
        <v>448</v>
      </c>
      <c r="I10" s="1093"/>
      <c r="J10" s="1118"/>
      <c r="K10" s="1097"/>
      <c r="L10" s="1097"/>
      <c r="M10" s="1097"/>
      <c r="N10" s="1097"/>
      <c r="O10" s="1097"/>
      <c r="P10" s="1097"/>
      <c r="Q10" s="1097"/>
      <c r="R10" s="1097"/>
      <c r="S10" s="1097"/>
      <c r="T10" s="1097"/>
    </row>
    <row r="11" spans="1:20" s="1092" customFormat="1" ht="18.75">
      <c r="A11" s="1282"/>
      <c r="B11" s="1282">
        <v>1</v>
      </c>
      <c r="C11" s="1179"/>
      <c r="D11" s="1179"/>
      <c r="F11" s="1119" t="str">
        <f>"4."&amp;mergeValue(A11) &amp;"."&amp;mergeValue(B11)</f>
        <v>4.1.1</v>
      </c>
      <c r="G11" s="1114" t="s">
        <v>570</v>
      </c>
      <c r="H11" s="1184" t="str">
        <f>IF(region_name="","",region_name)</f>
        <v>Ростовская область</v>
      </c>
      <c r="I11" s="1093" t="s">
        <v>478</v>
      </c>
      <c r="J11" s="1118"/>
      <c r="K11" s="1097"/>
      <c r="L11" s="1097"/>
      <c r="M11" s="1097"/>
      <c r="N11" s="1097"/>
      <c r="O11" s="1097"/>
      <c r="P11" s="1097"/>
      <c r="Q11" s="1097"/>
      <c r="R11" s="1097"/>
      <c r="S11" s="1097"/>
      <c r="T11" s="1097"/>
    </row>
    <row r="12" spans="1:20" s="1092" customFormat="1" ht="22.5">
      <c r="A12" s="1282"/>
      <c r="B12" s="1282"/>
      <c r="C12" s="1282">
        <v>1</v>
      </c>
      <c r="D12" s="1179"/>
      <c r="F12" s="1119" t="str">
        <f>"4."&amp;mergeValue(A12) &amp;"."&amp;mergeValue(B12)&amp;"."&amp;mergeValue(C12)</f>
        <v>4.1.1.1</v>
      </c>
      <c r="G12" s="1123" t="s">
        <v>476</v>
      </c>
      <c r="H12" s="1184" t="str">
        <f>IF(Территории!H13="","","" &amp; Территории!H13 &amp; "")</f>
        <v>Город Волгодонск</v>
      </c>
      <c r="I12" s="1093" t="s">
        <v>479</v>
      </c>
      <c r="J12" s="1118"/>
      <c r="K12" s="1097"/>
      <c r="L12" s="1097"/>
      <c r="M12" s="1097"/>
      <c r="N12" s="1097"/>
      <c r="O12" s="1097"/>
      <c r="P12" s="1097"/>
      <c r="Q12" s="1097"/>
      <c r="R12" s="1097"/>
      <c r="S12" s="1097"/>
      <c r="T12" s="1097"/>
    </row>
    <row r="13" spans="1:20" s="1092" customFormat="1" ht="56.25">
      <c r="A13" s="1282"/>
      <c r="B13" s="1282"/>
      <c r="C13" s="1282"/>
      <c r="D13" s="1179">
        <v>1</v>
      </c>
      <c r="F13" s="1119" t="str">
        <f>"4."&amp;mergeValue(A13) &amp;"."&amp;mergeValue(B13)&amp;"."&amp;mergeValue(C13)&amp;"."&amp;mergeValue(D13)</f>
        <v>4.1.1.1.1</v>
      </c>
      <c r="G13" s="1131" t="s">
        <v>477</v>
      </c>
      <c r="H13" s="1184" t="str">
        <f>IF(Территории!R14="","","" &amp; Территории!R14 &amp; "")</f>
        <v>Город Волгодонск (60712000)</v>
      </c>
      <c r="I13" s="1180" t="s">
        <v>569</v>
      </c>
      <c r="J13" s="1118"/>
      <c r="K13" s="1097"/>
      <c r="L13" s="1097"/>
      <c r="M13" s="1097"/>
      <c r="N13" s="1097"/>
      <c r="O13" s="1097"/>
      <c r="P13" s="1097"/>
      <c r="Q13" s="1097"/>
      <c r="R13" s="1097"/>
      <c r="S13" s="1097"/>
      <c r="T13" s="1097"/>
    </row>
    <row r="14" spans="1:20" s="1092" customFormat="1" ht="45">
      <c r="A14" s="1282">
        <v>2</v>
      </c>
      <c r="B14" s="1097"/>
      <c r="C14" s="1097"/>
      <c r="D14" s="1097"/>
      <c r="F14" s="1119" t="str">
        <f>"2." &amp;mergeValue(A14)</f>
        <v>2.2</v>
      </c>
      <c r="G14" s="1128" t="s">
        <v>473</v>
      </c>
      <c r="H14" s="1184" t="str">
        <f>IF('Перечень тарифов'!R26="","наименование отсутствует","" &amp; 'Перечень тарифов'!R26 &amp; "")</f>
        <v>наименование отсутствует</v>
      </c>
      <c r="I14" s="1093" t="s">
        <v>568</v>
      </c>
      <c r="J14" s="1118"/>
      <c r="K14" s="1097"/>
      <c r="L14" s="1097"/>
      <c r="M14" s="1097"/>
      <c r="N14" s="1097"/>
      <c r="O14" s="1097"/>
      <c r="P14" s="1097"/>
      <c r="Q14" s="1097"/>
      <c r="R14" s="1097"/>
      <c r="S14" s="1097"/>
      <c r="T14" s="1097"/>
    </row>
    <row r="15" spans="1:20" s="1092" customFormat="1" ht="22.5">
      <c r="A15" s="1282"/>
      <c r="B15" s="1097"/>
      <c r="C15" s="1097"/>
      <c r="D15" s="1097"/>
      <c r="F15" s="1119" t="str">
        <f>"3." &amp;mergeValue(A15)</f>
        <v>3.2</v>
      </c>
      <c r="G15" s="1128" t="s">
        <v>474</v>
      </c>
      <c r="H15" s="1184" t="str">
        <f>IF('Перечень тарифов'!F26="","наименование отсутствует","" &amp; 'Перечень тарифов'!F26 &amp; "")</f>
        <v>Передача. Тепловая энергия</v>
      </c>
      <c r="I15" s="1093" t="s">
        <v>566</v>
      </c>
      <c r="J15" s="1118"/>
      <c r="K15" s="1097"/>
      <c r="L15" s="1097"/>
      <c r="M15" s="1097"/>
      <c r="N15" s="1097"/>
      <c r="O15" s="1097"/>
      <c r="P15" s="1097"/>
      <c r="Q15" s="1097"/>
      <c r="R15" s="1097"/>
      <c r="S15" s="1097"/>
      <c r="T15" s="1097"/>
    </row>
    <row r="16" spans="1:20" s="1092" customFormat="1" ht="22.5">
      <c r="A16" s="1282"/>
      <c r="B16" s="1097"/>
      <c r="C16" s="1097"/>
      <c r="D16" s="1097"/>
      <c r="F16" s="1119" t="str">
        <f>"4."&amp;mergeValue(A16)</f>
        <v>4.2</v>
      </c>
      <c r="G16" s="1128" t="s">
        <v>475</v>
      </c>
      <c r="H16" s="1193" t="s">
        <v>448</v>
      </c>
      <c r="I16" s="1093"/>
      <c r="J16" s="1118"/>
      <c r="K16" s="1097"/>
      <c r="L16" s="1097"/>
      <c r="M16" s="1097"/>
      <c r="N16" s="1097"/>
      <c r="O16" s="1097"/>
      <c r="P16" s="1097"/>
      <c r="Q16" s="1097"/>
      <c r="R16" s="1097"/>
      <c r="S16" s="1097"/>
      <c r="T16" s="1097"/>
    </row>
    <row r="17" spans="1:20" s="1092" customFormat="1" ht="18.75">
      <c r="A17" s="1282"/>
      <c r="B17" s="1282">
        <v>1</v>
      </c>
      <c r="C17" s="1179"/>
      <c r="D17" s="1179"/>
      <c r="F17" s="1119" t="str">
        <f>"4."&amp;mergeValue(A17) &amp;"."&amp;mergeValue(B17)</f>
        <v>4.2.1</v>
      </c>
      <c r="G17" s="1114" t="s">
        <v>570</v>
      </c>
      <c r="H17" s="1184" t="str">
        <f>IF(region_name="","",region_name)</f>
        <v>Ростовская область</v>
      </c>
      <c r="I17" s="1093" t="s">
        <v>478</v>
      </c>
      <c r="J17" s="1118"/>
      <c r="K17" s="1097"/>
      <c r="L17" s="1097"/>
      <c r="M17" s="1097"/>
      <c r="N17" s="1097"/>
      <c r="O17" s="1097"/>
      <c r="P17" s="1097"/>
      <c r="Q17" s="1097"/>
      <c r="R17" s="1097"/>
      <c r="S17" s="1097"/>
      <c r="T17" s="1097"/>
    </row>
    <row r="18" spans="1:20" s="1092" customFormat="1" ht="22.5">
      <c r="A18" s="1282"/>
      <c r="B18" s="1282"/>
      <c r="C18" s="1282">
        <v>1</v>
      </c>
      <c r="D18" s="1179"/>
      <c r="F18" s="1119" t="str">
        <f>"4."&amp;mergeValue(A18) &amp;"."&amp;mergeValue(B18)&amp;"."&amp;mergeValue(C18)</f>
        <v>4.2.1.1</v>
      </c>
      <c r="G18" s="1123" t="s">
        <v>476</v>
      </c>
      <c r="H18" s="1184" t="str">
        <f>IF(Территории!H13="","","" &amp; Территории!H13 &amp; "")</f>
        <v>Город Волгодонск</v>
      </c>
      <c r="I18" s="1093" t="s">
        <v>479</v>
      </c>
      <c r="J18" s="1118"/>
      <c r="K18" s="1097"/>
      <c r="L18" s="1097"/>
      <c r="M18" s="1097"/>
      <c r="N18" s="1097"/>
      <c r="O18" s="1097"/>
      <c r="P18" s="1097"/>
      <c r="Q18" s="1097"/>
      <c r="R18" s="1097"/>
      <c r="S18" s="1097"/>
      <c r="T18" s="1097"/>
    </row>
    <row r="19" spans="1:20" s="1092" customFormat="1" ht="56.25">
      <c r="A19" s="1282"/>
      <c r="B19" s="1282"/>
      <c r="C19" s="1282"/>
      <c r="D19" s="1179">
        <v>1</v>
      </c>
      <c r="F19" s="1119" t="str">
        <f>"4."&amp;mergeValue(A19) &amp;"."&amp;mergeValue(B19)&amp;"."&amp;mergeValue(C19)&amp;"."&amp;mergeValue(D19)</f>
        <v>4.2.1.1.1</v>
      </c>
      <c r="G19" s="1131" t="s">
        <v>477</v>
      </c>
      <c r="H19" s="1184" t="str">
        <f>IF(Территории!R14="","","" &amp; Территории!R14 &amp; "")</f>
        <v>Город Волгодонск (60712000)</v>
      </c>
      <c r="I19" s="1180" t="s">
        <v>569</v>
      </c>
      <c r="J19" s="1118"/>
      <c r="K19" s="1097"/>
      <c r="L19" s="1097"/>
      <c r="M19" s="1097"/>
      <c r="N19" s="1097"/>
      <c r="O19" s="1097"/>
      <c r="P19" s="1097"/>
      <c r="Q19" s="1097"/>
      <c r="R19" s="1097"/>
      <c r="S19" s="1097"/>
      <c r="T19" s="1097"/>
    </row>
    <row r="20" spans="1:20" s="1092" customFormat="1" ht="45">
      <c r="A20" s="1282">
        <v>3</v>
      </c>
      <c r="B20" s="1097"/>
      <c r="C20" s="1097"/>
      <c r="D20" s="1097"/>
      <c r="F20" s="1119" t="str">
        <f>"2." &amp;mergeValue(A20)</f>
        <v>2.3</v>
      </c>
      <c r="G20" s="1128" t="s">
        <v>473</v>
      </c>
      <c r="H20" s="1184" t="str">
        <f>IF('Перечень тарифов'!R31="","наименование отсутствует","" &amp; 'Перечень тарифов'!R31 &amp; "")</f>
        <v>наименование отсутствует</v>
      </c>
      <c r="I20" s="1093" t="s">
        <v>568</v>
      </c>
      <c r="J20" s="1118"/>
      <c r="K20" s="1097"/>
      <c r="L20" s="1097"/>
      <c r="M20" s="1097"/>
      <c r="N20" s="1097"/>
      <c r="O20" s="1097"/>
      <c r="P20" s="1097"/>
      <c r="Q20" s="1097"/>
      <c r="R20" s="1097"/>
      <c r="S20" s="1097"/>
      <c r="T20" s="1097"/>
    </row>
    <row r="21" spans="1:20" s="1092" customFormat="1" ht="22.5">
      <c r="A21" s="1282"/>
      <c r="B21" s="1097"/>
      <c r="C21" s="1097"/>
      <c r="D21" s="1097"/>
      <c r="F21" s="1119" t="str">
        <f>"3." &amp;mergeValue(A21)</f>
        <v>3.3</v>
      </c>
      <c r="G21" s="1128" t="s">
        <v>474</v>
      </c>
      <c r="H21" s="1184" t="str">
        <f>IF('Перечень тарифов'!F31="","наименование отсутствует","" &amp; 'Перечень тарифов'!F31 &amp; "")</f>
        <v>Передача. Теплоноситель</v>
      </c>
      <c r="I21" s="1093" t="s">
        <v>566</v>
      </c>
      <c r="J21" s="1118"/>
      <c r="K21" s="1097"/>
      <c r="L21" s="1097"/>
      <c r="M21" s="1097"/>
      <c r="N21" s="1097"/>
      <c r="O21" s="1097"/>
      <c r="P21" s="1097"/>
      <c r="Q21" s="1097"/>
      <c r="R21" s="1097"/>
      <c r="S21" s="1097"/>
      <c r="T21" s="1097"/>
    </row>
    <row r="22" spans="1:20" s="1092" customFormat="1" ht="22.5">
      <c r="A22" s="1282"/>
      <c r="B22" s="1097"/>
      <c r="C22" s="1097"/>
      <c r="D22" s="1097"/>
      <c r="F22" s="1119" t="str">
        <f>"4."&amp;mergeValue(A22)</f>
        <v>4.3</v>
      </c>
      <c r="G22" s="1128" t="s">
        <v>475</v>
      </c>
      <c r="H22" s="1193" t="s">
        <v>448</v>
      </c>
      <c r="I22" s="1093"/>
      <c r="J22" s="1118"/>
      <c r="K22" s="1097"/>
      <c r="L22" s="1097"/>
      <c r="M22" s="1097"/>
      <c r="N22" s="1097"/>
      <c r="O22" s="1097"/>
      <c r="P22" s="1097"/>
      <c r="Q22" s="1097"/>
      <c r="R22" s="1097"/>
      <c r="S22" s="1097"/>
      <c r="T22" s="1097"/>
    </row>
    <row r="23" spans="1:20" s="1092" customFormat="1" ht="18.75">
      <c r="A23" s="1282"/>
      <c r="B23" s="1282">
        <v>1</v>
      </c>
      <c r="C23" s="1179"/>
      <c r="D23" s="1179"/>
      <c r="F23" s="1119" t="str">
        <f>"4."&amp;mergeValue(A23) &amp;"."&amp;mergeValue(B23)</f>
        <v>4.3.1</v>
      </c>
      <c r="G23" s="1114" t="s">
        <v>570</v>
      </c>
      <c r="H23" s="1184" t="str">
        <f>IF(region_name="","",region_name)</f>
        <v>Ростовская область</v>
      </c>
      <c r="I23" s="1093" t="s">
        <v>478</v>
      </c>
      <c r="J23" s="1118"/>
      <c r="K23" s="1097"/>
      <c r="L23" s="1097"/>
      <c r="M23" s="1097"/>
      <c r="N23" s="1097"/>
      <c r="O23" s="1097"/>
      <c r="P23" s="1097"/>
      <c r="Q23" s="1097"/>
      <c r="R23" s="1097"/>
      <c r="S23" s="1097"/>
      <c r="T23" s="1097"/>
    </row>
    <row r="24" spans="1:20" s="1092" customFormat="1" ht="22.5">
      <c r="A24" s="1282"/>
      <c r="B24" s="1282"/>
      <c r="C24" s="1282">
        <v>1</v>
      </c>
      <c r="D24" s="1179"/>
      <c r="F24" s="1119" t="str">
        <f>"4."&amp;mergeValue(A24) &amp;"."&amp;mergeValue(B24)&amp;"."&amp;mergeValue(C24)</f>
        <v>4.3.1.1</v>
      </c>
      <c r="G24" s="1123" t="s">
        <v>476</v>
      </c>
      <c r="H24" s="1184" t="str">
        <f>IF(Территории!H13="","","" &amp; Территории!H13 &amp; "")</f>
        <v>Город Волгодонск</v>
      </c>
      <c r="I24" s="1093" t="s">
        <v>479</v>
      </c>
      <c r="J24" s="1118"/>
      <c r="K24" s="1097"/>
      <c r="L24" s="1097"/>
      <c r="M24" s="1097"/>
      <c r="N24" s="1097"/>
      <c r="O24" s="1097"/>
      <c r="P24" s="1097"/>
      <c r="Q24" s="1097"/>
      <c r="R24" s="1097"/>
      <c r="S24" s="1097"/>
      <c r="T24" s="1097"/>
    </row>
    <row r="25" spans="1:20" s="1092" customFormat="1" ht="56.25">
      <c r="A25" s="1282"/>
      <c r="B25" s="1282"/>
      <c r="C25" s="1282"/>
      <c r="D25" s="1179">
        <v>1</v>
      </c>
      <c r="F25" s="1119" t="str">
        <f>"4."&amp;mergeValue(A25) &amp;"."&amp;mergeValue(B25)&amp;"."&amp;mergeValue(C25)&amp;"."&amp;mergeValue(D25)</f>
        <v>4.3.1.1.1</v>
      </c>
      <c r="G25" s="1131" t="s">
        <v>477</v>
      </c>
      <c r="H25" s="1184" t="str">
        <f>IF(Территории!R14="","","" &amp; Территории!R14 &amp; "")</f>
        <v>Город Волгодонск (60712000)</v>
      </c>
      <c r="I25" s="1180" t="s">
        <v>569</v>
      </c>
      <c r="J25" s="1118"/>
      <c r="K25" s="1097"/>
      <c r="L25" s="1097"/>
      <c r="M25" s="1097"/>
      <c r="N25" s="1097"/>
      <c r="O25" s="1097"/>
      <c r="P25" s="1097"/>
      <c r="Q25" s="1097"/>
      <c r="R25" s="1097"/>
      <c r="S25" s="1097"/>
      <c r="T25" s="1097"/>
    </row>
    <row r="26" spans="1:20" s="1116" customFormat="1" ht="3" customHeight="1">
      <c r="A26" s="1117"/>
      <c r="B26" s="1117"/>
      <c r="C26" s="1117"/>
      <c r="D26" s="1117"/>
      <c r="F26" s="1115"/>
      <c r="G26" s="1129"/>
      <c r="H26" s="1130"/>
      <c r="I26" s="1100"/>
      <c r="J26" s="1117"/>
      <c r="K26" s="1117"/>
      <c r="L26" s="1117"/>
      <c r="M26" s="1117"/>
      <c r="N26" s="1117"/>
      <c r="O26" s="1117"/>
      <c r="P26" s="1117"/>
      <c r="Q26" s="1117"/>
      <c r="R26" s="1117"/>
      <c r="S26" s="1117"/>
      <c r="T26" s="1117"/>
    </row>
    <row r="27" spans="1:20" s="1116" customFormat="1" ht="15" customHeight="1">
      <c r="A27" s="1117"/>
      <c r="B27" s="1117"/>
      <c r="C27" s="1117"/>
      <c r="D27" s="1117"/>
      <c r="F27" s="1115"/>
      <c r="G27" s="1277" t="s">
        <v>571</v>
      </c>
      <c r="H27" s="1277"/>
      <c r="I27" s="1100"/>
      <c r="J27" s="1117"/>
      <c r="K27" s="1117"/>
      <c r="L27" s="1117"/>
      <c r="M27" s="1117"/>
      <c r="N27" s="1117"/>
      <c r="O27" s="1117"/>
      <c r="P27" s="1117"/>
      <c r="Q27" s="1117"/>
      <c r="R27" s="1117"/>
      <c r="S27" s="1117"/>
      <c r="T27" s="1117"/>
    </row>
  </sheetData>
  <sheetProtection password="FA9C" sheet="1" objects="1" scenarios="1" formatColumns="0" formatRows="0"/>
  <mergeCells count="13">
    <mergeCell ref="G27:H27"/>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CE66"/>
  <sheetViews>
    <sheetView showGridLines="0" topLeftCell="F4" zoomScaleNormal="100" workbookViewId="0">
      <selection activeCell="E25" sqref="E25:K25"/>
    </sheetView>
  </sheetViews>
  <sheetFormatPr defaultColWidth="10.5703125" defaultRowHeight="14.25"/>
  <cols>
    <col min="1" max="1" width="9.140625" style="1076" hidden="1" customWidth="1"/>
    <col min="2" max="2" width="9.140625" style="1090" hidden="1" customWidth="1"/>
    <col min="3" max="3" width="3.7109375" style="1075" customWidth="1"/>
    <col min="4" max="4" width="6.28515625" style="1068" bestFit="1" customWidth="1"/>
    <col min="5" max="5" width="46.7109375" style="1068" customWidth="1"/>
    <col min="6" max="6" width="35.7109375" style="1068" customWidth="1"/>
    <col min="7" max="7" width="3.7109375" style="1068" customWidth="1"/>
    <col min="8" max="9" width="11.7109375" style="1068" customWidth="1"/>
    <col min="10" max="11" width="35.7109375" style="1068" customWidth="1"/>
    <col min="12" max="12" width="84.85546875" style="1068" customWidth="1"/>
    <col min="13" max="13" width="10.5703125" style="1068"/>
    <col min="14" max="15" width="10.5703125" style="1096"/>
    <col min="16" max="16384" width="10.5703125" style="1068"/>
  </cols>
  <sheetData>
    <row r="1" spans="1:32" hidden="1">
      <c r="S1" s="1144"/>
      <c r="AF1" s="1145"/>
    </row>
    <row r="2" spans="1:32" hidden="1"/>
    <row r="3" spans="1:32" hidden="1"/>
    <row r="4" spans="1:32" ht="3" customHeight="1">
      <c r="C4" s="1074"/>
      <c r="D4" s="1069"/>
      <c r="E4" s="1069"/>
      <c r="F4" s="1069"/>
      <c r="G4" s="1069"/>
      <c r="H4" s="1069"/>
      <c r="I4" s="1069"/>
      <c r="J4" s="1069"/>
      <c r="K4" s="1136"/>
      <c r="L4" s="1136"/>
    </row>
    <row r="5" spans="1:32" ht="26.1" customHeight="1">
      <c r="C5" s="1074"/>
      <c r="D5" s="1299" t="s">
        <v>707</v>
      </c>
      <c r="E5" s="1299"/>
      <c r="F5" s="1299"/>
      <c r="G5" s="1299"/>
      <c r="H5" s="1299"/>
      <c r="I5" s="1299"/>
      <c r="J5" s="1299"/>
      <c r="K5" s="1299"/>
      <c r="L5" s="1120"/>
    </row>
    <row r="6" spans="1:32" ht="3" customHeight="1">
      <c r="C6" s="1074"/>
      <c r="D6" s="1069"/>
      <c r="E6" s="1137"/>
      <c r="F6" s="1137"/>
      <c r="G6" s="1137"/>
      <c r="H6" s="1137"/>
      <c r="I6" s="1137"/>
      <c r="J6" s="1137"/>
      <c r="K6" s="1073"/>
      <c r="L6" s="1138"/>
    </row>
    <row r="7" spans="1:32" ht="18.75">
      <c r="C7" s="1074"/>
      <c r="D7" s="1069"/>
      <c r="E7" s="1154" t="str">
        <f>"Дата подачи заявления об "&amp;IF(datePr_ch="","утверждении","изменении") &amp; " тарифов"</f>
        <v>Дата подачи заявления об утверждении тарифов</v>
      </c>
      <c r="F7" s="1306" t="str">
        <f>IF(datePr_ch="",IF(datePr="","",datePr),datePr_ch)</f>
        <v>30.04.2019</v>
      </c>
      <c r="G7" s="1306"/>
      <c r="H7" s="1306"/>
      <c r="I7" s="1306"/>
      <c r="J7" s="1306"/>
      <c r="K7" s="1306"/>
      <c r="L7" s="1166"/>
      <c r="M7" s="1094"/>
    </row>
    <row r="8" spans="1:32" ht="18.75">
      <c r="C8" s="1074"/>
      <c r="D8" s="1069"/>
      <c r="E8" s="1154" t="str">
        <f>"Номер подачи заявления об "&amp;IF(numberPr_ch="","утверждении","изменении") &amp; " тарифов"</f>
        <v>Номер подачи заявления об утверждении тарифов</v>
      </c>
      <c r="F8" s="1306" t="str">
        <f>IF(numberPr_ch="",IF(numberPr="","",numberPr),numberPr_ch)</f>
        <v>175</v>
      </c>
      <c r="G8" s="1306"/>
      <c r="H8" s="1306"/>
      <c r="I8" s="1306"/>
      <c r="J8" s="1306"/>
      <c r="K8" s="1306"/>
      <c r="L8" s="1166"/>
      <c r="M8" s="1094"/>
    </row>
    <row r="9" spans="1:32">
      <c r="C9" s="1074"/>
      <c r="D9" s="1069"/>
      <c r="E9" s="1137"/>
      <c r="F9" s="1137"/>
      <c r="G9" s="1137"/>
      <c r="H9" s="1137"/>
      <c r="I9" s="1137"/>
      <c r="J9" s="1137"/>
      <c r="K9" s="1073"/>
      <c r="L9" s="1138"/>
    </row>
    <row r="10" spans="1:32" ht="21" customHeight="1">
      <c r="C10" s="1074"/>
      <c r="D10" s="1313" t="s">
        <v>444</v>
      </c>
      <c r="E10" s="1313"/>
      <c r="F10" s="1313"/>
      <c r="G10" s="1313"/>
      <c r="H10" s="1313"/>
      <c r="I10" s="1313"/>
      <c r="J10" s="1313"/>
      <c r="K10" s="1313"/>
      <c r="L10" s="1352" t="s">
        <v>445</v>
      </c>
    </row>
    <row r="11" spans="1:32" ht="21" customHeight="1">
      <c r="C11" s="1074"/>
      <c r="D11" s="1296" t="s">
        <v>90</v>
      </c>
      <c r="E11" s="1353" t="s">
        <v>295</v>
      </c>
      <c r="F11" s="1353" t="s">
        <v>19</v>
      </c>
      <c r="G11" s="1355" t="s">
        <v>684</v>
      </c>
      <c r="H11" s="1356"/>
      <c r="I11" s="1357"/>
      <c r="J11" s="1353" t="s">
        <v>438</v>
      </c>
      <c r="K11" s="1353" t="s">
        <v>446</v>
      </c>
      <c r="L11" s="1352"/>
    </row>
    <row r="12" spans="1:32" ht="21" customHeight="1">
      <c r="C12" s="1074"/>
      <c r="D12" s="1298"/>
      <c r="E12" s="1354"/>
      <c r="F12" s="1354"/>
      <c r="G12" s="1359" t="s">
        <v>685</v>
      </c>
      <c r="H12" s="1360"/>
      <c r="I12" s="1079" t="s">
        <v>686</v>
      </c>
      <c r="J12" s="1354"/>
      <c r="K12" s="1354"/>
      <c r="L12" s="1352"/>
    </row>
    <row r="13" spans="1:32" ht="12" customHeight="1">
      <c r="C13" s="1074"/>
      <c r="D13" s="1070" t="s">
        <v>91</v>
      </c>
      <c r="E13" s="1070" t="s">
        <v>47</v>
      </c>
      <c r="F13" s="1070" t="s">
        <v>48</v>
      </c>
      <c r="G13" s="1361" t="s">
        <v>49</v>
      </c>
      <c r="H13" s="1361"/>
      <c r="I13" s="1070" t="s">
        <v>66</v>
      </c>
      <c r="J13" s="1070" t="s">
        <v>67</v>
      </c>
      <c r="K13" s="1070" t="s">
        <v>181</v>
      </c>
      <c r="L13" s="1070" t="s">
        <v>182</v>
      </c>
    </row>
    <row r="14" spans="1:32" ht="14.25" customHeight="1">
      <c r="A14" s="1101"/>
      <c r="C14" s="1074"/>
      <c r="D14" s="1149">
        <v>1</v>
      </c>
      <c r="E14" s="1358" t="s">
        <v>687</v>
      </c>
      <c r="F14" s="1362"/>
      <c r="G14" s="1362"/>
      <c r="H14" s="1362"/>
      <c r="I14" s="1362"/>
      <c r="J14" s="1362"/>
      <c r="K14" s="1362"/>
      <c r="L14" s="1086"/>
      <c r="M14" s="1151"/>
    </row>
    <row r="15" spans="1:32" ht="56.25">
      <c r="A15" s="1101"/>
      <c r="C15" s="1074"/>
      <c r="D15" s="1149" t="s">
        <v>293</v>
      </c>
      <c r="E15" s="1104" t="s">
        <v>448</v>
      </c>
      <c r="F15" s="1104" t="s">
        <v>448</v>
      </c>
      <c r="G15" s="1363" t="s">
        <v>448</v>
      </c>
      <c r="H15" s="1364"/>
      <c r="I15" s="1104" t="s">
        <v>448</v>
      </c>
      <c r="J15" s="1126" t="s">
        <v>2278</v>
      </c>
      <c r="K15" s="1164"/>
      <c r="L15" s="1093" t="s">
        <v>688</v>
      </c>
      <c r="M15" s="1151"/>
    </row>
    <row r="16" spans="1:32" ht="18.75">
      <c r="A16" s="1101"/>
      <c r="B16" s="1090">
        <v>3</v>
      </c>
      <c r="C16" s="1074"/>
      <c r="D16" s="1152">
        <v>2</v>
      </c>
      <c r="E16" s="1365" t="s">
        <v>689</v>
      </c>
      <c r="F16" s="1366"/>
      <c r="G16" s="1366"/>
      <c r="H16" s="1367"/>
      <c r="I16" s="1367"/>
      <c r="J16" s="1367" t="s">
        <v>448</v>
      </c>
      <c r="K16" s="1367"/>
      <c r="L16" s="1147"/>
      <c r="M16" s="1151"/>
    </row>
    <row r="17" spans="1:83" ht="21" customHeight="1">
      <c r="A17" s="1101"/>
      <c r="C17" s="1368"/>
      <c r="D17" s="1369" t="s">
        <v>690</v>
      </c>
      <c r="E17" s="1370"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17" s="1371" t="str">
        <f>IF('Перечень тарифов'!J21="","наименование отсутствует","" &amp; 'Перечень тарифов'!J21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G17" s="1104"/>
      <c r="H17" s="1163" t="s">
        <v>1668</v>
      </c>
      <c r="I17" s="1161" t="s">
        <v>1669</v>
      </c>
      <c r="J17" s="1126" t="s">
        <v>246</v>
      </c>
      <c r="K17" s="1104" t="s">
        <v>448</v>
      </c>
      <c r="L17" s="1302" t="s">
        <v>711</v>
      </c>
      <c r="M17" s="1151"/>
    </row>
    <row r="18" spans="1:83" ht="21" customHeight="1">
      <c r="A18" s="1101"/>
      <c r="C18" s="1368"/>
      <c r="D18" s="1369"/>
      <c r="E18" s="1370"/>
      <c r="F18" s="1371"/>
      <c r="G18" s="1153"/>
      <c r="H18" s="1148" t="s">
        <v>273</v>
      </c>
      <c r="I18" s="1143"/>
      <c r="J18" s="1143"/>
      <c r="K18" s="1141"/>
      <c r="L18" s="1303"/>
      <c r="M18" s="1151"/>
    </row>
    <row r="19" spans="1:83" s="1065" customFormat="1" ht="21" customHeight="1">
      <c r="A19" s="1101"/>
      <c r="B19" s="1090"/>
      <c r="C19" s="1074"/>
      <c r="D19" s="1369" t="s">
        <v>2264</v>
      </c>
      <c r="E19" s="1372" t="str">
        <f>IF('Перечень тарифов'!E26="","наименование отсутствует","" &amp; 'Перечень тарифов'!E26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9" s="1371" t="str">
        <f>IF('Перечень тарифов'!J26="","наименование отсутствует","" &amp; 'Перечень тарифов'!J26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G19" s="1104"/>
      <c r="H19" s="1163" t="s">
        <v>1668</v>
      </c>
      <c r="I19" s="1161" t="s">
        <v>1669</v>
      </c>
      <c r="J19" s="1126" t="s">
        <v>246</v>
      </c>
      <c r="K19" s="1104" t="s">
        <v>448</v>
      </c>
      <c r="L19" s="1303"/>
      <c r="M19" s="1151"/>
      <c r="N19" s="1096"/>
      <c r="O19" s="1096"/>
      <c r="P19" s="1068"/>
      <c r="Q19" s="1068"/>
      <c r="R19" s="1068"/>
      <c r="S19" s="1068"/>
      <c r="T19" s="1068"/>
      <c r="U19" s="1068"/>
      <c r="V19" s="1068"/>
      <c r="W19" s="1068"/>
      <c r="X19" s="1068"/>
      <c r="Y19" s="1068"/>
      <c r="Z19" s="1068"/>
      <c r="AA19" s="1068"/>
      <c r="AB19" s="1068"/>
      <c r="AC19" s="1068"/>
      <c r="AD19" s="1068"/>
      <c r="AE19" s="1068"/>
      <c r="AF19" s="1068"/>
      <c r="AG19" s="1068"/>
      <c r="AH19" s="1068"/>
      <c r="AI19" s="1068"/>
      <c r="AJ19" s="1068"/>
      <c r="AK19" s="1068"/>
      <c r="AL19" s="1068"/>
      <c r="AM19" s="1068"/>
      <c r="AN19" s="1068"/>
      <c r="AO19" s="1068"/>
      <c r="AP19" s="1068"/>
      <c r="AQ19" s="1068"/>
      <c r="AR19" s="1068"/>
      <c r="AS19" s="1068"/>
      <c r="AT19" s="1068"/>
      <c r="AU19" s="1068"/>
      <c r="AV19" s="1068"/>
      <c r="AW19" s="1068"/>
      <c r="AX19" s="1068"/>
      <c r="AY19" s="1068"/>
      <c r="AZ19" s="1068"/>
      <c r="BA19" s="1068"/>
      <c r="BB19" s="1068"/>
      <c r="BC19" s="1068"/>
      <c r="BD19" s="1068"/>
      <c r="BE19" s="1068"/>
      <c r="BF19" s="1068"/>
      <c r="BG19" s="1068"/>
      <c r="BH19" s="1068"/>
      <c r="BI19" s="1068"/>
      <c r="BJ19" s="1068"/>
      <c r="BK19" s="1068"/>
      <c r="BL19" s="1068"/>
      <c r="BM19" s="1068"/>
      <c r="BN19" s="1068"/>
      <c r="BO19" s="1068"/>
      <c r="BP19" s="1068"/>
      <c r="BQ19" s="1068"/>
      <c r="BR19" s="1068"/>
      <c r="BS19" s="1068"/>
      <c r="BT19" s="1068"/>
      <c r="BU19" s="1068"/>
      <c r="BV19" s="1068"/>
      <c r="BW19" s="1068"/>
      <c r="BX19" s="1068"/>
      <c r="BY19" s="1068"/>
      <c r="BZ19" s="1068"/>
      <c r="CA19" s="1068"/>
      <c r="CB19" s="1068"/>
      <c r="CC19" s="1068"/>
      <c r="CD19" s="1068"/>
      <c r="CE19" s="1068"/>
    </row>
    <row r="20" spans="1:83" s="1065" customFormat="1" ht="21" customHeight="1">
      <c r="A20" s="1101"/>
      <c r="B20" s="1090"/>
      <c r="C20" s="1074"/>
      <c r="D20" s="1369"/>
      <c r="E20" s="1373"/>
      <c r="F20" s="1371"/>
      <c r="G20" s="1080"/>
      <c r="H20" s="1148" t="s">
        <v>273</v>
      </c>
      <c r="I20" s="1143"/>
      <c r="J20" s="1143"/>
      <c r="K20" s="1141"/>
      <c r="L20" s="1303"/>
      <c r="M20" s="1151"/>
      <c r="N20" s="1096"/>
      <c r="O20" s="1096"/>
      <c r="P20" s="1068"/>
      <c r="Q20" s="1068"/>
      <c r="R20" s="1068"/>
      <c r="S20" s="1068"/>
      <c r="T20" s="1068"/>
      <c r="U20" s="1068"/>
      <c r="V20" s="1068"/>
      <c r="W20" s="1068"/>
      <c r="X20" s="1068"/>
      <c r="Y20" s="1068"/>
      <c r="Z20" s="1068"/>
      <c r="AA20" s="1068"/>
      <c r="AB20" s="1068"/>
      <c r="AC20" s="1068"/>
      <c r="AD20" s="1068"/>
      <c r="AE20" s="1068"/>
      <c r="AF20" s="1068"/>
      <c r="AG20" s="1068"/>
      <c r="AH20" s="1068"/>
      <c r="AI20" s="1068"/>
      <c r="AJ20" s="1068"/>
      <c r="AK20" s="1068"/>
      <c r="AL20" s="1068"/>
      <c r="AM20" s="1068"/>
      <c r="AN20" s="1068"/>
      <c r="AO20" s="1068"/>
      <c r="AP20" s="1068"/>
      <c r="AQ20" s="1068"/>
      <c r="AR20" s="1068"/>
      <c r="AS20" s="1068"/>
      <c r="AT20" s="1068"/>
      <c r="AU20" s="1068"/>
      <c r="AV20" s="1068"/>
      <c r="AW20" s="1068"/>
      <c r="AX20" s="1068"/>
      <c r="AY20" s="1068"/>
      <c r="AZ20" s="1068"/>
      <c r="BA20" s="1068"/>
      <c r="BB20" s="1068"/>
      <c r="BC20" s="1068"/>
      <c r="BD20" s="1068"/>
      <c r="BE20" s="1068"/>
      <c r="BF20" s="1068"/>
      <c r="BG20" s="1068"/>
      <c r="BH20" s="1068"/>
      <c r="BI20" s="1068"/>
      <c r="BJ20" s="1068"/>
      <c r="BK20" s="1068"/>
      <c r="BL20" s="1068"/>
      <c r="BM20" s="1068"/>
      <c r="BN20" s="1068"/>
      <c r="BO20" s="1068"/>
      <c r="BP20" s="1068"/>
      <c r="BQ20" s="1068"/>
      <c r="BR20" s="1068"/>
      <c r="BS20" s="1068"/>
      <c r="BT20" s="1068"/>
      <c r="BU20" s="1068"/>
      <c r="BV20" s="1068"/>
      <c r="BW20" s="1068"/>
      <c r="BX20" s="1068"/>
      <c r="BY20" s="1068"/>
      <c r="BZ20" s="1068"/>
      <c r="CA20" s="1068"/>
      <c r="CB20" s="1068"/>
      <c r="CC20" s="1068"/>
      <c r="CD20" s="1068"/>
      <c r="CE20" s="1068"/>
    </row>
    <row r="21" spans="1:83" s="1065" customFormat="1" ht="18.95" customHeight="1">
      <c r="A21" s="1101"/>
      <c r="B21" s="1090"/>
      <c r="C21" s="1074"/>
      <c r="D21" s="1369" t="s">
        <v>2269</v>
      </c>
      <c r="E21" s="1372"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21" s="1371" t="str">
        <f>IF('Перечень тарифов'!J31="","наименование отсутствует","" &amp; 'Перечень тарифов'!J31 &amp; "")</f>
        <v>Тариф на теплоноситель, поставляемый потребителям</v>
      </c>
      <c r="G21" s="1104"/>
      <c r="H21" s="1163" t="s">
        <v>1668</v>
      </c>
      <c r="I21" s="1161" t="s">
        <v>1669</v>
      </c>
      <c r="J21" s="1126" t="s">
        <v>246</v>
      </c>
      <c r="K21" s="1104" t="s">
        <v>448</v>
      </c>
      <c r="L21" s="1303"/>
      <c r="M21" s="1151"/>
      <c r="N21" s="1096"/>
      <c r="O21" s="1096"/>
      <c r="P21" s="1068"/>
      <c r="Q21" s="1068"/>
      <c r="R21" s="1068"/>
      <c r="S21" s="1068"/>
      <c r="T21" s="1068"/>
      <c r="U21" s="1068"/>
      <c r="V21" s="1068"/>
      <c r="W21" s="1068"/>
      <c r="X21" s="1068"/>
      <c r="Y21" s="1068"/>
      <c r="Z21" s="1068"/>
      <c r="AA21" s="1068"/>
      <c r="AB21" s="1068"/>
      <c r="AC21" s="1068"/>
      <c r="AD21" s="1068"/>
      <c r="AE21" s="1068"/>
      <c r="AF21" s="1068"/>
      <c r="AG21" s="1068"/>
      <c r="AH21" s="1068"/>
      <c r="AI21" s="1068"/>
      <c r="AJ21" s="1068"/>
      <c r="AK21" s="1068"/>
      <c r="AL21" s="1068"/>
      <c r="AM21" s="1068"/>
      <c r="AN21" s="1068"/>
      <c r="AO21" s="1068"/>
      <c r="AP21" s="1068"/>
      <c r="AQ21" s="1068"/>
      <c r="AR21" s="1068"/>
      <c r="AS21" s="1068"/>
      <c r="AT21" s="1068"/>
      <c r="AU21" s="1068"/>
      <c r="AV21" s="1068"/>
      <c r="AW21" s="1068"/>
      <c r="AX21" s="1068"/>
      <c r="AY21" s="1068"/>
      <c r="AZ21" s="1068"/>
      <c r="BA21" s="1068"/>
      <c r="BB21" s="1068"/>
      <c r="BC21" s="1068"/>
      <c r="BD21" s="1068"/>
      <c r="BE21" s="1068"/>
      <c r="BF21" s="1068"/>
      <c r="BG21" s="1068"/>
      <c r="BH21" s="1068"/>
      <c r="BI21" s="1068"/>
      <c r="BJ21" s="1068"/>
      <c r="BK21" s="1068"/>
      <c r="BL21" s="1068"/>
      <c r="BM21" s="1068"/>
      <c r="BN21" s="1068"/>
      <c r="BO21" s="1068"/>
      <c r="BP21" s="1068"/>
      <c r="BQ21" s="1068"/>
      <c r="BR21" s="1068"/>
      <c r="BS21" s="1068"/>
      <c r="BT21" s="1068"/>
      <c r="BU21" s="1068"/>
      <c r="BV21" s="1068"/>
      <c r="BW21" s="1068"/>
      <c r="BX21" s="1068"/>
      <c r="BY21" s="1068"/>
      <c r="BZ21" s="1068"/>
      <c r="CA21" s="1068"/>
      <c r="CB21" s="1068"/>
      <c r="CC21" s="1068"/>
      <c r="CD21" s="1068"/>
      <c r="CE21" s="1068"/>
    </row>
    <row r="22" spans="1:83" s="1065" customFormat="1" ht="15" customHeight="1">
      <c r="A22" s="1101"/>
      <c r="B22" s="1090"/>
      <c r="C22" s="1074"/>
      <c r="D22" s="1369"/>
      <c r="E22" s="1373"/>
      <c r="F22" s="1371"/>
      <c r="G22" s="1080"/>
      <c r="H22" s="1148" t="s">
        <v>273</v>
      </c>
      <c r="I22" s="1143"/>
      <c r="J22" s="1143"/>
      <c r="K22" s="1141"/>
      <c r="L22" s="1304"/>
      <c r="M22" s="1151"/>
      <c r="N22" s="1096"/>
      <c r="O22" s="1096"/>
      <c r="P22" s="1068"/>
      <c r="Q22" s="1068"/>
      <c r="R22" s="1068"/>
      <c r="S22" s="1068"/>
      <c r="T22" s="1068"/>
      <c r="U22" s="1068"/>
      <c r="V22" s="1068"/>
      <c r="W22" s="1068"/>
      <c r="X22" s="1068"/>
      <c r="Y22" s="1068"/>
      <c r="Z22" s="1068"/>
      <c r="AA22" s="1068"/>
      <c r="AB22" s="1068"/>
      <c r="AC22" s="1068"/>
      <c r="AD22" s="1068"/>
      <c r="AE22" s="1068"/>
      <c r="AF22" s="1068"/>
      <c r="AG22" s="1068"/>
      <c r="AH22" s="1068"/>
      <c r="AI22" s="1068"/>
      <c r="AJ22" s="1068"/>
      <c r="AK22" s="1068"/>
      <c r="AL22" s="1068"/>
      <c r="AM22" s="1068"/>
      <c r="AN22" s="1068"/>
      <c r="AO22" s="1068"/>
      <c r="AP22" s="1068"/>
      <c r="AQ22" s="1068"/>
      <c r="AR22" s="1068"/>
      <c r="AS22" s="1068"/>
      <c r="AT22" s="1068"/>
      <c r="AU22" s="1068"/>
      <c r="AV22" s="1068"/>
      <c r="AW22" s="1068"/>
      <c r="AX22" s="1068"/>
      <c r="AY22" s="1068"/>
      <c r="AZ22" s="1068"/>
      <c r="BA22" s="1068"/>
      <c r="BB22" s="1068"/>
      <c r="BC22" s="1068"/>
      <c r="BD22" s="1068"/>
      <c r="BE22" s="1068"/>
      <c r="BF22" s="1068"/>
      <c r="BG22" s="1068"/>
      <c r="BH22" s="1068"/>
      <c r="BI22" s="1068"/>
      <c r="BJ22" s="1068"/>
      <c r="BK22" s="1068"/>
      <c r="BL22" s="1068"/>
      <c r="BM22" s="1068"/>
      <c r="BN22" s="1068"/>
      <c r="BO22" s="1068"/>
      <c r="BP22" s="1068"/>
      <c r="BQ22" s="1068"/>
      <c r="BR22" s="1068"/>
      <c r="BS22" s="1068"/>
      <c r="BT22" s="1068"/>
      <c r="BU22" s="1068"/>
      <c r="BV22" s="1068"/>
      <c r="BW22" s="1068"/>
      <c r="BX22" s="1068"/>
      <c r="BY22" s="1068"/>
      <c r="BZ22" s="1068"/>
      <c r="CA22" s="1068"/>
      <c r="CB22" s="1068"/>
      <c r="CC22" s="1068"/>
      <c r="CD22" s="1068"/>
      <c r="CE22" s="1068"/>
    </row>
    <row r="23" spans="1:83" ht="18.75">
      <c r="A23" s="1101"/>
      <c r="B23" s="1090">
        <v>3</v>
      </c>
      <c r="C23" s="1074"/>
      <c r="D23" s="1091" t="s">
        <v>48</v>
      </c>
      <c r="E23" s="1358" t="s">
        <v>691</v>
      </c>
      <c r="F23" s="1358"/>
      <c r="G23" s="1358"/>
      <c r="H23" s="1358"/>
      <c r="I23" s="1358"/>
      <c r="J23" s="1358"/>
      <c r="K23" s="1358"/>
      <c r="L23" s="1125"/>
      <c r="M23" s="1151"/>
    </row>
    <row r="24" spans="1:83" ht="33.75">
      <c r="A24" s="1101"/>
      <c r="C24" s="1074"/>
      <c r="D24" s="1149" t="s">
        <v>439</v>
      </c>
      <c r="E24" s="1104" t="s">
        <v>448</v>
      </c>
      <c r="F24" s="1104" t="s">
        <v>448</v>
      </c>
      <c r="G24" s="1363" t="s">
        <v>448</v>
      </c>
      <c r="H24" s="1364"/>
      <c r="I24" s="1104" t="s">
        <v>448</v>
      </c>
      <c r="J24" s="1104" t="s">
        <v>448</v>
      </c>
      <c r="K24" s="1031" t="s">
        <v>2283</v>
      </c>
      <c r="L24" s="1093" t="s">
        <v>692</v>
      </c>
      <c r="M24" s="1151"/>
    </row>
    <row r="25" spans="1:83" ht="18.75">
      <c r="A25" s="1101"/>
      <c r="B25" s="1090">
        <v>3</v>
      </c>
      <c r="C25" s="1074"/>
      <c r="D25" s="1091" t="s">
        <v>49</v>
      </c>
      <c r="E25" s="1358" t="s">
        <v>693</v>
      </c>
      <c r="F25" s="1358"/>
      <c r="G25" s="1358"/>
      <c r="H25" s="1358"/>
      <c r="I25" s="1358"/>
      <c r="J25" s="1358"/>
      <c r="K25" s="1358"/>
      <c r="L25" s="1125"/>
      <c r="M25" s="1151"/>
    </row>
    <row r="26" spans="1:83" ht="20.100000000000001" customHeight="1">
      <c r="A26" s="1101"/>
      <c r="C26" s="1368"/>
      <c r="D26" s="1369" t="s">
        <v>440</v>
      </c>
      <c r="E26" s="1370"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26" s="1371" t="str">
        <f>IF('Перечень тарифов'!J21="","наименование отсутствует","" &amp; 'Перечень тарифов'!J21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G26" s="1104"/>
      <c r="H26" s="1161" t="s">
        <v>1668</v>
      </c>
      <c r="I26" s="1161" t="s">
        <v>2274</v>
      </c>
      <c r="J26" s="1167">
        <v>277150.82</v>
      </c>
      <c r="K26" s="1104" t="s">
        <v>448</v>
      </c>
      <c r="L26" s="1302" t="s">
        <v>712</v>
      </c>
      <c r="M26" s="1151"/>
    </row>
    <row r="27" spans="1:83" s="1065" customFormat="1" ht="20.100000000000001" customHeight="1">
      <c r="A27" s="1101"/>
      <c r="B27" s="1090"/>
      <c r="C27" s="1368"/>
      <c r="D27" s="1369"/>
      <c r="E27" s="1370"/>
      <c r="F27" s="1371"/>
      <c r="G27" s="1187" t="s">
        <v>2261</v>
      </c>
      <c r="H27" s="1163" t="s">
        <v>2275</v>
      </c>
      <c r="I27" s="1161" t="s">
        <v>2276</v>
      </c>
      <c r="J27" s="1167">
        <v>272821.90000000002</v>
      </c>
      <c r="K27" s="1104" t="s">
        <v>448</v>
      </c>
      <c r="L27" s="1303"/>
      <c r="M27" s="1151"/>
      <c r="N27" s="1096"/>
      <c r="O27" s="1096"/>
    </row>
    <row r="28" spans="1:83" s="1065" customFormat="1" ht="20.100000000000001" customHeight="1">
      <c r="A28" s="1101"/>
      <c r="B28" s="1090"/>
      <c r="C28" s="1368"/>
      <c r="D28" s="1369"/>
      <c r="E28" s="1370"/>
      <c r="F28" s="1371"/>
      <c r="G28" s="1187" t="s">
        <v>2261</v>
      </c>
      <c r="H28" s="1163" t="s">
        <v>2277</v>
      </c>
      <c r="I28" s="1161" t="s">
        <v>1669</v>
      </c>
      <c r="J28" s="1167">
        <v>298318.94</v>
      </c>
      <c r="K28" s="1104" t="s">
        <v>448</v>
      </c>
      <c r="L28" s="1303"/>
      <c r="M28" s="1151"/>
      <c r="N28" s="1096"/>
      <c r="O28" s="1096"/>
    </row>
    <row r="29" spans="1:83" ht="20.100000000000001" customHeight="1">
      <c r="A29" s="1101"/>
      <c r="C29" s="1368"/>
      <c r="D29" s="1369"/>
      <c r="E29" s="1370"/>
      <c r="F29" s="1371"/>
      <c r="G29" s="1153"/>
      <c r="H29" s="1148" t="s">
        <v>273</v>
      </c>
      <c r="I29" s="1140"/>
      <c r="J29" s="1140"/>
      <c r="K29" s="1141"/>
      <c r="L29" s="1303"/>
      <c r="M29" s="1151"/>
    </row>
    <row r="30" spans="1:83" s="1065" customFormat="1" ht="20.100000000000001" customHeight="1">
      <c r="A30" s="1101"/>
      <c r="B30" s="1090"/>
      <c r="C30" s="1074"/>
      <c r="D30" s="1369" t="s">
        <v>2265</v>
      </c>
      <c r="E30" s="1372" t="str">
        <f>IF('Перечень тарифов'!E26="","наименование отсутствует","" &amp; 'Перечень тарифов'!E26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0" s="1371" t="str">
        <f>IF('Перечень тарифов'!J26="","наименование отсутствует","" &amp; 'Перечень тарифов'!J26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G30" s="1104"/>
      <c r="H30" s="1163" t="s">
        <v>1668</v>
      </c>
      <c r="I30" s="1161" t="s">
        <v>2274</v>
      </c>
      <c r="J30" s="1167">
        <v>277150.82</v>
      </c>
      <c r="K30" s="1104" t="s">
        <v>448</v>
      </c>
      <c r="L30" s="1303"/>
      <c r="M30" s="1151"/>
      <c r="N30" s="1096"/>
      <c r="O30" s="1096"/>
    </row>
    <row r="31" spans="1:83" s="1065" customFormat="1" ht="20.100000000000001" customHeight="1">
      <c r="A31" s="1101"/>
      <c r="B31" s="1090"/>
      <c r="C31" s="1074"/>
      <c r="D31" s="1369"/>
      <c r="E31" s="1376"/>
      <c r="F31" s="1371"/>
      <c r="G31" s="1187" t="s">
        <v>2261</v>
      </c>
      <c r="H31" s="1163" t="s">
        <v>2275</v>
      </c>
      <c r="I31" s="1161" t="s">
        <v>2276</v>
      </c>
      <c r="J31" s="1167">
        <v>272821.90000000002</v>
      </c>
      <c r="K31" s="1104" t="s">
        <v>448</v>
      </c>
      <c r="L31" s="1303"/>
      <c r="M31" s="1151"/>
      <c r="N31" s="1096"/>
      <c r="O31" s="1096"/>
    </row>
    <row r="32" spans="1:83" s="1065" customFormat="1" ht="20.100000000000001" customHeight="1">
      <c r="A32" s="1101"/>
      <c r="B32" s="1090"/>
      <c r="C32" s="1074"/>
      <c r="D32" s="1369"/>
      <c r="E32" s="1376"/>
      <c r="F32" s="1371"/>
      <c r="G32" s="1187" t="s">
        <v>2261</v>
      </c>
      <c r="H32" s="1163" t="s">
        <v>2277</v>
      </c>
      <c r="I32" s="1161" t="s">
        <v>1669</v>
      </c>
      <c r="J32" s="1167">
        <v>298318.94</v>
      </c>
      <c r="K32" s="1104" t="s">
        <v>448</v>
      </c>
      <c r="L32" s="1303"/>
      <c r="M32" s="1151"/>
      <c r="N32" s="1096"/>
      <c r="O32" s="1096"/>
    </row>
    <row r="33" spans="1:15" s="1065" customFormat="1" ht="20.100000000000001" customHeight="1">
      <c r="A33" s="1101"/>
      <c r="B33" s="1090"/>
      <c r="C33" s="1074"/>
      <c r="D33" s="1369"/>
      <c r="E33" s="1373"/>
      <c r="F33" s="1371"/>
      <c r="G33" s="1080"/>
      <c r="H33" s="1148" t="s">
        <v>273</v>
      </c>
      <c r="I33" s="1143"/>
      <c r="J33" s="1143"/>
      <c r="K33" s="1141"/>
      <c r="L33" s="1303"/>
      <c r="M33" s="1151"/>
      <c r="N33" s="1096"/>
      <c r="O33" s="1096"/>
    </row>
    <row r="34" spans="1:15" s="1065" customFormat="1" ht="20.100000000000001" customHeight="1">
      <c r="A34" s="1101"/>
      <c r="B34" s="1090"/>
      <c r="C34" s="1074"/>
      <c r="D34" s="1369" t="s">
        <v>2270</v>
      </c>
      <c r="E34" s="1372"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34" s="1371" t="str">
        <f>IF('Перечень тарифов'!J31="","наименование отсутствует","" &amp; 'Перечень тарифов'!J31 &amp; "")</f>
        <v>Тариф на теплоноситель, поставляемый потребителям</v>
      </c>
      <c r="G34" s="1104"/>
      <c r="H34" s="1163" t="s">
        <v>1668</v>
      </c>
      <c r="I34" s="1161" t="s">
        <v>2274</v>
      </c>
      <c r="J34" s="1167">
        <v>277150.82</v>
      </c>
      <c r="K34" s="1104" t="s">
        <v>448</v>
      </c>
      <c r="L34" s="1303"/>
      <c r="M34" s="1151"/>
      <c r="N34" s="1096"/>
      <c r="O34" s="1096"/>
    </row>
    <row r="35" spans="1:15" s="1065" customFormat="1" ht="20.100000000000001" customHeight="1">
      <c r="A35" s="1101"/>
      <c r="B35" s="1090"/>
      <c r="C35" s="1074"/>
      <c r="D35" s="1369"/>
      <c r="E35" s="1376"/>
      <c r="F35" s="1371"/>
      <c r="G35" s="1187" t="s">
        <v>2261</v>
      </c>
      <c r="H35" s="1163" t="s">
        <v>2275</v>
      </c>
      <c r="I35" s="1161" t="s">
        <v>2276</v>
      </c>
      <c r="J35" s="1167">
        <v>272821.90000000002</v>
      </c>
      <c r="K35" s="1104" t="s">
        <v>448</v>
      </c>
      <c r="L35" s="1303"/>
      <c r="M35" s="1151"/>
      <c r="N35" s="1096"/>
      <c r="O35" s="1096"/>
    </row>
    <row r="36" spans="1:15" s="1065" customFormat="1" ht="18.95" customHeight="1">
      <c r="A36" s="1101"/>
      <c r="B36" s="1090"/>
      <c r="C36" s="1074"/>
      <c r="D36" s="1369"/>
      <c r="E36" s="1376"/>
      <c r="F36" s="1371"/>
      <c r="G36" s="1187" t="s">
        <v>2261</v>
      </c>
      <c r="H36" s="1163" t="s">
        <v>2277</v>
      </c>
      <c r="I36" s="1161" t="s">
        <v>1669</v>
      </c>
      <c r="J36" s="1167">
        <v>298318.94</v>
      </c>
      <c r="K36" s="1104" t="s">
        <v>448</v>
      </c>
      <c r="L36" s="1303"/>
      <c r="M36" s="1151"/>
      <c r="N36" s="1096"/>
      <c r="O36" s="1096"/>
    </row>
    <row r="37" spans="1:15" s="1065" customFormat="1" ht="15" customHeight="1">
      <c r="A37" s="1101"/>
      <c r="B37" s="1090"/>
      <c r="C37" s="1074"/>
      <c r="D37" s="1369"/>
      <c r="E37" s="1373"/>
      <c r="F37" s="1371"/>
      <c r="G37" s="1080"/>
      <c r="H37" s="1148" t="s">
        <v>273</v>
      </c>
      <c r="I37" s="1143"/>
      <c r="J37" s="1143"/>
      <c r="K37" s="1141"/>
      <c r="L37" s="1304"/>
      <c r="M37" s="1151"/>
      <c r="N37" s="1096"/>
      <c r="O37" s="1096"/>
    </row>
    <row r="38" spans="1:15" ht="18.75">
      <c r="A38" s="1101"/>
      <c r="C38" s="1074"/>
      <c r="D38" s="1091" t="s">
        <v>66</v>
      </c>
      <c r="E38" s="1358" t="s">
        <v>765</v>
      </c>
      <c r="F38" s="1358"/>
      <c r="G38" s="1358"/>
      <c r="H38" s="1358"/>
      <c r="I38" s="1358"/>
      <c r="J38" s="1358"/>
      <c r="K38" s="1358"/>
      <c r="L38" s="1125"/>
      <c r="M38" s="1151"/>
    </row>
    <row r="39" spans="1:15" ht="20.100000000000001" customHeight="1">
      <c r="A39" s="1101"/>
      <c r="C39" s="1368"/>
      <c r="D39" s="1374" t="s">
        <v>441</v>
      </c>
      <c r="E39" s="1370"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39" s="1371" t="str">
        <f>IF('Перечень тарифов'!J21="","наименование отсутствует","" &amp; 'Перечень тарифов'!J21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G39" s="1104"/>
      <c r="H39" s="1163" t="s">
        <v>1668</v>
      </c>
      <c r="I39" s="1161" t="s">
        <v>2274</v>
      </c>
      <c r="J39" s="1167">
        <v>124.8</v>
      </c>
      <c r="K39" s="1104" t="s">
        <v>448</v>
      </c>
      <c r="L39" s="1302" t="s">
        <v>766</v>
      </c>
      <c r="M39" s="1151"/>
    </row>
    <row r="40" spans="1:15" s="1065" customFormat="1" ht="20.100000000000001" customHeight="1">
      <c r="A40" s="1101"/>
      <c r="B40" s="1090"/>
      <c r="C40" s="1368"/>
      <c r="D40" s="1377"/>
      <c r="E40" s="1370"/>
      <c r="F40" s="1371"/>
      <c r="G40" s="1187" t="s">
        <v>2261</v>
      </c>
      <c r="H40" s="1163" t="s">
        <v>2275</v>
      </c>
      <c r="I40" s="1161" t="s">
        <v>2276</v>
      </c>
      <c r="J40" s="1167">
        <v>137.4</v>
      </c>
      <c r="K40" s="1104" t="s">
        <v>448</v>
      </c>
      <c r="L40" s="1303"/>
      <c r="M40" s="1151"/>
      <c r="N40" s="1096"/>
      <c r="O40" s="1096"/>
    </row>
    <row r="41" spans="1:15" s="1065" customFormat="1" ht="20.100000000000001" customHeight="1">
      <c r="A41" s="1101"/>
      <c r="B41" s="1090"/>
      <c r="C41" s="1368"/>
      <c r="D41" s="1377"/>
      <c r="E41" s="1370"/>
      <c r="F41" s="1371"/>
      <c r="G41" s="1187" t="s">
        <v>2261</v>
      </c>
      <c r="H41" s="1163" t="s">
        <v>2277</v>
      </c>
      <c r="I41" s="1161" t="s">
        <v>1669</v>
      </c>
      <c r="J41" s="1167">
        <v>137.9</v>
      </c>
      <c r="K41" s="1104" t="s">
        <v>448</v>
      </c>
      <c r="L41" s="1303"/>
      <c r="M41" s="1151"/>
      <c r="N41" s="1096"/>
      <c r="O41" s="1096"/>
    </row>
    <row r="42" spans="1:15" ht="20.100000000000001" customHeight="1">
      <c r="A42" s="1101"/>
      <c r="C42" s="1368"/>
      <c r="D42" s="1375"/>
      <c r="E42" s="1370"/>
      <c r="F42" s="1371"/>
      <c r="G42" s="1153"/>
      <c r="H42" s="1148" t="s">
        <v>273</v>
      </c>
      <c r="I42" s="1140"/>
      <c r="J42" s="1140"/>
      <c r="K42" s="1141"/>
      <c r="L42" s="1303"/>
      <c r="M42" s="1151"/>
    </row>
    <row r="43" spans="1:15" s="1065" customFormat="1" ht="20.100000000000001" customHeight="1">
      <c r="A43" s="1101"/>
      <c r="B43" s="1090"/>
      <c r="C43" s="1074"/>
      <c r="D43" s="1369" t="s">
        <v>2266</v>
      </c>
      <c r="E43" s="1372" t="str">
        <f>IF('Перечень тарифов'!E26="","наименование отсутствует","" &amp; 'Перечень тарифов'!E26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3" s="1371" t="str">
        <f>IF('Перечень тарифов'!J26="","наименование отсутствует","" &amp; 'Перечень тарифов'!J26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G43" s="1104"/>
      <c r="H43" s="1163" t="s">
        <v>1668</v>
      </c>
      <c r="I43" s="1161" t="s">
        <v>2274</v>
      </c>
      <c r="J43" s="1167">
        <v>124.8</v>
      </c>
      <c r="K43" s="1104" t="s">
        <v>448</v>
      </c>
      <c r="L43" s="1303"/>
      <c r="M43" s="1151"/>
      <c r="N43" s="1096"/>
      <c r="O43" s="1096"/>
    </row>
    <row r="44" spans="1:15" s="1065" customFormat="1" ht="20.100000000000001" customHeight="1">
      <c r="A44" s="1101"/>
      <c r="B44" s="1090"/>
      <c r="C44" s="1074"/>
      <c r="D44" s="1369"/>
      <c r="E44" s="1376"/>
      <c r="F44" s="1371"/>
      <c r="G44" s="1187" t="s">
        <v>2261</v>
      </c>
      <c r="H44" s="1163" t="s">
        <v>2275</v>
      </c>
      <c r="I44" s="1161" t="s">
        <v>2276</v>
      </c>
      <c r="J44" s="1167">
        <v>137.4</v>
      </c>
      <c r="K44" s="1104" t="s">
        <v>448</v>
      </c>
      <c r="L44" s="1303"/>
      <c r="M44" s="1151"/>
      <c r="N44" s="1096"/>
      <c r="O44" s="1096"/>
    </row>
    <row r="45" spans="1:15" s="1065" customFormat="1" ht="20.100000000000001" customHeight="1">
      <c r="A45" s="1101"/>
      <c r="B45" s="1090"/>
      <c r="C45" s="1074"/>
      <c r="D45" s="1369"/>
      <c r="E45" s="1376"/>
      <c r="F45" s="1371"/>
      <c r="G45" s="1187" t="s">
        <v>2261</v>
      </c>
      <c r="H45" s="1163" t="s">
        <v>2277</v>
      </c>
      <c r="I45" s="1161" t="s">
        <v>1669</v>
      </c>
      <c r="J45" s="1167">
        <v>137.9</v>
      </c>
      <c r="K45" s="1104" t="s">
        <v>448</v>
      </c>
      <c r="L45" s="1303"/>
      <c r="M45" s="1151"/>
      <c r="N45" s="1096"/>
      <c r="O45" s="1096"/>
    </row>
    <row r="46" spans="1:15" s="1065" customFormat="1" ht="20.100000000000001" customHeight="1">
      <c r="A46" s="1101"/>
      <c r="B46" s="1090"/>
      <c r="C46" s="1074"/>
      <c r="D46" s="1369"/>
      <c r="E46" s="1373"/>
      <c r="F46" s="1371"/>
      <c r="G46" s="1080"/>
      <c r="H46" s="1148" t="s">
        <v>273</v>
      </c>
      <c r="I46" s="1143"/>
      <c r="J46" s="1143"/>
      <c r="K46" s="1141"/>
      <c r="L46" s="1303"/>
      <c r="M46" s="1151"/>
      <c r="N46" s="1096"/>
      <c r="O46" s="1096"/>
    </row>
    <row r="47" spans="1:15" s="1065" customFormat="1" ht="20.100000000000001" customHeight="1">
      <c r="A47" s="1101"/>
      <c r="B47" s="1090"/>
      <c r="C47" s="1074"/>
      <c r="D47" s="1369" t="s">
        <v>2271</v>
      </c>
      <c r="E47" s="1372"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47" s="1371" t="str">
        <f>IF('Перечень тарифов'!J31="","наименование отсутствует","" &amp; 'Перечень тарифов'!J31 &amp; "")</f>
        <v>Тариф на теплоноситель, поставляемый потребителям</v>
      </c>
      <c r="G47" s="1104"/>
      <c r="H47" s="1163" t="s">
        <v>1668</v>
      </c>
      <c r="I47" s="1161" t="s">
        <v>2274</v>
      </c>
      <c r="J47" s="1167">
        <v>124.8</v>
      </c>
      <c r="K47" s="1104" t="s">
        <v>448</v>
      </c>
      <c r="L47" s="1303"/>
      <c r="M47" s="1151"/>
      <c r="N47" s="1096"/>
      <c r="O47" s="1096"/>
    </row>
    <row r="48" spans="1:15" s="1065" customFormat="1" ht="20.100000000000001" customHeight="1">
      <c r="A48" s="1101"/>
      <c r="B48" s="1090"/>
      <c r="C48" s="1074"/>
      <c r="D48" s="1369"/>
      <c r="E48" s="1376"/>
      <c r="F48" s="1371"/>
      <c r="G48" s="1187" t="s">
        <v>2261</v>
      </c>
      <c r="H48" s="1163" t="s">
        <v>2275</v>
      </c>
      <c r="I48" s="1161" t="s">
        <v>2276</v>
      </c>
      <c r="J48" s="1167">
        <v>137.4</v>
      </c>
      <c r="K48" s="1104" t="s">
        <v>448</v>
      </c>
      <c r="L48" s="1303"/>
      <c r="M48" s="1151"/>
      <c r="N48" s="1096"/>
      <c r="O48" s="1096"/>
    </row>
    <row r="49" spans="1:15" s="1065" customFormat="1" ht="18.95" customHeight="1">
      <c r="A49" s="1101"/>
      <c r="B49" s="1090"/>
      <c r="C49" s="1074"/>
      <c r="D49" s="1369"/>
      <c r="E49" s="1376"/>
      <c r="F49" s="1371"/>
      <c r="G49" s="1187" t="s">
        <v>2261</v>
      </c>
      <c r="H49" s="1163" t="s">
        <v>2277</v>
      </c>
      <c r="I49" s="1161" t="s">
        <v>1669</v>
      </c>
      <c r="J49" s="1167">
        <v>137.9</v>
      </c>
      <c r="K49" s="1104" t="s">
        <v>448</v>
      </c>
      <c r="L49" s="1303"/>
      <c r="M49" s="1151"/>
      <c r="N49" s="1096"/>
      <c r="O49" s="1096"/>
    </row>
    <row r="50" spans="1:15" s="1065" customFormat="1" ht="15" customHeight="1">
      <c r="A50" s="1101"/>
      <c r="B50" s="1090"/>
      <c r="C50" s="1074"/>
      <c r="D50" s="1369"/>
      <c r="E50" s="1373"/>
      <c r="F50" s="1371"/>
      <c r="G50" s="1080"/>
      <c r="H50" s="1148" t="s">
        <v>273</v>
      </c>
      <c r="I50" s="1143"/>
      <c r="J50" s="1143"/>
      <c r="K50" s="1141"/>
      <c r="L50" s="1304"/>
      <c r="M50" s="1151"/>
      <c r="N50" s="1096"/>
      <c r="O50" s="1096"/>
    </row>
    <row r="51" spans="1:15" ht="26.1" customHeight="1">
      <c r="A51" s="1101"/>
      <c r="C51" s="1074"/>
      <c r="D51" s="1091" t="s">
        <v>67</v>
      </c>
      <c r="E51" s="1358" t="s">
        <v>714</v>
      </c>
      <c r="F51" s="1358"/>
      <c r="G51" s="1358"/>
      <c r="H51" s="1358"/>
      <c r="I51" s="1358"/>
      <c r="J51" s="1358"/>
      <c r="K51" s="1358"/>
      <c r="L51" s="1125"/>
      <c r="M51" s="1151"/>
    </row>
    <row r="52" spans="1:15" ht="24" customHeight="1">
      <c r="A52" s="1101"/>
      <c r="C52" s="1368"/>
      <c r="D52" s="1374" t="s">
        <v>442</v>
      </c>
      <c r="E52" s="1370"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52" s="1371" t="str">
        <f>IF('Перечень тарифов'!J21="","наименование отсутствует","" &amp; 'Перечень тарифов'!J21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G52" s="1104"/>
      <c r="H52" s="1163" t="s">
        <v>1668</v>
      </c>
      <c r="I52" s="1161" t="s">
        <v>2274</v>
      </c>
      <c r="J52" s="1167">
        <v>0</v>
      </c>
      <c r="K52" s="1104" t="s">
        <v>448</v>
      </c>
      <c r="L52" s="1302" t="s">
        <v>715</v>
      </c>
      <c r="M52" s="1151"/>
      <c r="O52" s="1096" t="s">
        <v>553</v>
      </c>
    </row>
    <row r="53" spans="1:15" ht="24" customHeight="1">
      <c r="A53" s="1101"/>
      <c r="C53" s="1368"/>
      <c r="D53" s="1375"/>
      <c r="E53" s="1370"/>
      <c r="F53" s="1371"/>
      <c r="G53" s="1153"/>
      <c r="H53" s="1148" t="s">
        <v>273</v>
      </c>
      <c r="I53" s="1140"/>
      <c r="J53" s="1140"/>
      <c r="K53" s="1141"/>
      <c r="L53" s="1303"/>
      <c r="M53" s="1151"/>
    </row>
    <row r="54" spans="1:15" s="1065" customFormat="1" ht="24" customHeight="1">
      <c r="A54" s="1101"/>
      <c r="B54" s="1090"/>
      <c r="C54" s="1074"/>
      <c r="D54" s="1369" t="s">
        <v>2267</v>
      </c>
      <c r="E54" s="1372" t="str">
        <f>IF('Перечень тарифов'!E26="","наименование отсутствует","" &amp; 'Перечень тарифов'!E26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54" s="1371" t="str">
        <f>IF('Перечень тарифов'!J26="","наименование отсутствует","" &amp; 'Перечень тарифов'!J26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G54" s="1104"/>
      <c r="H54" s="1163" t="s">
        <v>1668</v>
      </c>
      <c r="I54" s="1161" t="s">
        <v>2274</v>
      </c>
      <c r="J54" s="1167">
        <v>0</v>
      </c>
      <c r="K54" s="1104" t="s">
        <v>448</v>
      </c>
      <c r="L54" s="1303"/>
      <c r="M54" s="1151"/>
      <c r="N54" s="1096"/>
      <c r="O54" s="1096"/>
    </row>
    <row r="55" spans="1:15" s="1065" customFormat="1" ht="24" customHeight="1">
      <c r="A55" s="1101"/>
      <c r="B55" s="1090"/>
      <c r="C55" s="1074"/>
      <c r="D55" s="1369"/>
      <c r="E55" s="1373"/>
      <c r="F55" s="1371"/>
      <c r="G55" s="1080"/>
      <c r="H55" s="1148" t="s">
        <v>273</v>
      </c>
      <c r="I55" s="1143"/>
      <c r="J55" s="1143"/>
      <c r="K55" s="1141"/>
      <c r="L55" s="1303"/>
      <c r="M55" s="1151"/>
      <c r="N55" s="1096"/>
      <c r="O55" s="1096"/>
    </row>
    <row r="56" spans="1:15" s="1065" customFormat="1" ht="18.95" customHeight="1">
      <c r="A56" s="1101"/>
      <c r="B56" s="1090"/>
      <c r="C56" s="1074"/>
      <c r="D56" s="1369" t="s">
        <v>2272</v>
      </c>
      <c r="E56" s="1372"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56" s="1371" t="str">
        <f>IF('Перечень тарифов'!J31="","наименование отсутствует","" &amp; 'Перечень тарифов'!J31 &amp; "")</f>
        <v>Тариф на теплоноситель, поставляемый потребителям</v>
      </c>
      <c r="G56" s="1104"/>
      <c r="H56" s="1163" t="s">
        <v>1668</v>
      </c>
      <c r="I56" s="1161" t="s">
        <v>2274</v>
      </c>
      <c r="J56" s="1167">
        <v>0</v>
      </c>
      <c r="K56" s="1104" t="s">
        <v>448</v>
      </c>
      <c r="L56" s="1303"/>
      <c r="M56" s="1151"/>
      <c r="N56" s="1096"/>
      <c r="O56" s="1096"/>
    </row>
    <row r="57" spans="1:15" s="1065" customFormat="1" ht="15" customHeight="1">
      <c r="A57" s="1101"/>
      <c r="B57" s="1090"/>
      <c r="C57" s="1074"/>
      <c r="D57" s="1369"/>
      <c r="E57" s="1373"/>
      <c r="F57" s="1371"/>
      <c r="G57" s="1080"/>
      <c r="H57" s="1148" t="s">
        <v>273</v>
      </c>
      <c r="I57" s="1143"/>
      <c r="J57" s="1143"/>
      <c r="K57" s="1141"/>
      <c r="L57" s="1304"/>
      <c r="M57" s="1151"/>
      <c r="N57" s="1096"/>
      <c r="O57" s="1096"/>
    </row>
    <row r="58" spans="1:15" ht="25.5" customHeight="1">
      <c r="A58" s="1101"/>
      <c r="B58" s="1090">
        <v>3</v>
      </c>
      <c r="C58" s="1074"/>
      <c r="D58" s="1091" t="s">
        <v>181</v>
      </c>
      <c r="E58" s="1358" t="s">
        <v>713</v>
      </c>
      <c r="F58" s="1358"/>
      <c r="G58" s="1358"/>
      <c r="H58" s="1358"/>
      <c r="I58" s="1358"/>
      <c r="J58" s="1358"/>
      <c r="K58" s="1358"/>
      <c r="L58" s="1125"/>
      <c r="M58" s="1151"/>
    </row>
    <row r="59" spans="1:15" ht="26.1" customHeight="1">
      <c r="A59" s="1101"/>
      <c r="C59" s="1368"/>
      <c r="D59" s="1374" t="s">
        <v>694</v>
      </c>
      <c r="E59" s="1370" t="str">
        <f>IF('Перечень тарифов'!E21="","наименование отсутствует","" &amp; 'Перечень тарифов'!E21 &amp; "")</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F59" s="1371" t="str">
        <f>IF('Перечень тарифов'!J21="","наименование отсутствует","" &amp; 'Перечень тарифов'!J21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G59" s="1104"/>
      <c r="H59" s="1163" t="s">
        <v>1668</v>
      </c>
      <c r="I59" s="1161" t="s">
        <v>2274</v>
      </c>
      <c r="J59" s="1167">
        <v>0</v>
      </c>
      <c r="K59" s="1104" t="s">
        <v>448</v>
      </c>
      <c r="L59" s="1302" t="s">
        <v>716</v>
      </c>
      <c r="M59" s="1151"/>
    </row>
    <row r="60" spans="1:15" ht="26.1" customHeight="1">
      <c r="A60" s="1101"/>
      <c r="C60" s="1368"/>
      <c r="D60" s="1375"/>
      <c r="E60" s="1370"/>
      <c r="F60" s="1371"/>
      <c r="G60" s="1153"/>
      <c r="H60" s="1148" t="s">
        <v>273</v>
      </c>
      <c r="I60" s="1140"/>
      <c r="J60" s="1140"/>
      <c r="K60" s="1141"/>
      <c r="L60" s="1303"/>
      <c r="M60" s="1151"/>
    </row>
    <row r="61" spans="1:15" s="1065" customFormat="1" ht="26.1" customHeight="1">
      <c r="A61" s="1101"/>
      <c r="B61" s="1090"/>
      <c r="C61" s="1074"/>
      <c r="D61" s="1369" t="s">
        <v>2268</v>
      </c>
      <c r="E61" s="1372" t="str">
        <f>IF('Перечень тарифов'!E26="","наименование отсутствует","" &amp; 'Перечень тарифов'!E26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61" s="1371" t="str">
        <f>IF('Перечень тарифов'!J26="","наименование отсутствует","" &amp; 'Перечень тарифов'!J26 &amp; "")</f>
        <v>Тариф на тепловую энергию, теплоноситель, горячую воду в открытой системе теплоснабжения (горячего водоснабжения) поставляемые ООО "ТЭЦ-1" потребителям, другим теплоснабжающим организация города Волгодонска на 2020-2022 год</v>
      </c>
      <c r="G61" s="1104"/>
      <c r="H61" s="1163" t="s">
        <v>1668</v>
      </c>
      <c r="I61" s="1161" t="s">
        <v>2274</v>
      </c>
      <c r="J61" s="1167">
        <v>0</v>
      </c>
      <c r="K61" s="1104" t="s">
        <v>448</v>
      </c>
      <c r="L61" s="1303"/>
      <c r="M61" s="1151"/>
      <c r="N61" s="1096"/>
      <c r="O61" s="1096"/>
    </row>
    <row r="62" spans="1:15" s="1065" customFormat="1" ht="26.1" customHeight="1">
      <c r="A62" s="1101"/>
      <c r="B62" s="1090"/>
      <c r="C62" s="1074"/>
      <c r="D62" s="1369"/>
      <c r="E62" s="1373"/>
      <c r="F62" s="1371"/>
      <c r="G62" s="1080"/>
      <c r="H62" s="1148" t="s">
        <v>273</v>
      </c>
      <c r="I62" s="1143"/>
      <c r="J62" s="1143"/>
      <c r="K62" s="1141"/>
      <c r="L62" s="1303"/>
      <c r="M62" s="1151"/>
      <c r="N62" s="1096"/>
      <c r="O62" s="1096"/>
    </row>
    <row r="63" spans="1:15" s="1065" customFormat="1" ht="18.95" customHeight="1">
      <c r="A63" s="1101"/>
      <c r="B63" s="1090"/>
      <c r="C63" s="1074"/>
      <c r="D63" s="1369" t="s">
        <v>2273</v>
      </c>
      <c r="E63" s="1372" t="str">
        <f>IF('Перечень тарифов'!E31="","наименование отсутствует","" &amp; 'Перечень тарифов'!E31 &amp; "")</f>
        <v>Тарифы на теплоноситель, поставляемый теплоснабжающими организациями потребителям, другим теплоснабжающим организациям</v>
      </c>
      <c r="F63" s="1371" t="str">
        <f>IF('Перечень тарифов'!J31="","наименование отсутствует","" &amp; 'Перечень тарифов'!J31 &amp; "")</f>
        <v>Тариф на теплоноситель, поставляемый потребителям</v>
      </c>
      <c r="G63" s="1104"/>
      <c r="H63" s="1163" t="s">
        <v>1668</v>
      </c>
      <c r="I63" s="1161" t="s">
        <v>2274</v>
      </c>
      <c r="J63" s="1167">
        <v>0</v>
      </c>
      <c r="K63" s="1104" t="s">
        <v>448</v>
      </c>
      <c r="L63" s="1303"/>
      <c r="M63" s="1151"/>
      <c r="N63" s="1096"/>
      <c r="O63" s="1096"/>
    </row>
    <row r="64" spans="1:15" s="1065" customFormat="1" ht="15" customHeight="1">
      <c r="A64" s="1101"/>
      <c r="B64" s="1090"/>
      <c r="C64" s="1074"/>
      <c r="D64" s="1369"/>
      <c r="E64" s="1373"/>
      <c r="F64" s="1371"/>
      <c r="G64" s="1080"/>
      <c r="H64" s="1148" t="s">
        <v>273</v>
      </c>
      <c r="I64" s="1143"/>
      <c r="J64" s="1143"/>
      <c r="K64" s="1141"/>
      <c r="L64" s="1304"/>
      <c r="M64" s="1151"/>
      <c r="N64" s="1096"/>
      <c r="O64" s="1096"/>
    </row>
    <row r="65" spans="1:15" s="1088" customFormat="1" ht="3" customHeight="1">
      <c r="A65" s="1101"/>
      <c r="D65" s="1155"/>
      <c r="E65" s="1155"/>
      <c r="F65" s="1155"/>
      <c r="G65" s="1155"/>
      <c r="H65" s="1155"/>
      <c r="I65" s="1155"/>
      <c r="J65" s="1155"/>
      <c r="K65" s="1155"/>
      <c r="L65" s="1155"/>
      <c r="N65" s="1139"/>
      <c r="O65" s="1139"/>
    </row>
    <row r="66" spans="1:15" ht="24.75" customHeight="1">
      <c r="D66" s="1142">
        <v>1</v>
      </c>
      <c r="E66" s="1277" t="s">
        <v>710</v>
      </c>
      <c r="F66" s="1277"/>
      <c r="G66" s="1277"/>
      <c r="H66" s="1277"/>
      <c r="I66" s="1277"/>
      <c r="J66" s="1277"/>
      <c r="K66" s="1277"/>
      <c r="L66" s="1277"/>
    </row>
  </sheetData>
  <sheetProtection password="FA9C" sheet="1" objects="1" scenarios="1" formatColumns="0" formatRows="0"/>
  <mergeCells count="78">
    <mergeCell ref="E66:L66"/>
    <mergeCell ref="E58:K58"/>
    <mergeCell ref="L52:L57"/>
    <mergeCell ref="D63:D64"/>
    <mergeCell ref="E63:E64"/>
    <mergeCell ref="F63:F64"/>
    <mergeCell ref="D56:D57"/>
    <mergeCell ref="E56:E57"/>
    <mergeCell ref="F56:F57"/>
    <mergeCell ref="D54:D55"/>
    <mergeCell ref="E54:E55"/>
    <mergeCell ref="F54:F55"/>
    <mergeCell ref="C59:C60"/>
    <mergeCell ref="D59:D60"/>
    <mergeCell ref="E59:E60"/>
    <mergeCell ref="F59:F60"/>
    <mergeCell ref="L59:L64"/>
    <mergeCell ref="D61:D62"/>
    <mergeCell ref="E61:E62"/>
    <mergeCell ref="F61:F62"/>
    <mergeCell ref="L26:L37"/>
    <mergeCell ref="E38:K38"/>
    <mergeCell ref="C39:C42"/>
    <mergeCell ref="D39:D42"/>
    <mergeCell ref="E39:E42"/>
    <mergeCell ref="F39:F42"/>
    <mergeCell ref="L39:L50"/>
    <mergeCell ref="D30:D33"/>
    <mergeCell ref="E30:E33"/>
    <mergeCell ref="F30:F33"/>
    <mergeCell ref="D34:D37"/>
    <mergeCell ref="E34:E37"/>
    <mergeCell ref="F34:F37"/>
    <mergeCell ref="D47:D50"/>
    <mergeCell ref="E47:E50"/>
    <mergeCell ref="F47:F50"/>
    <mergeCell ref="C52:C53"/>
    <mergeCell ref="D52:D53"/>
    <mergeCell ref="E52:E53"/>
    <mergeCell ref="F52:F53"/>
    <mergeCell ref="G24:H24"/>
    <mergeCell ref="E25:K25"/>
    <mergeCell ref="C26:C29"/>
    <mergeCell ref="D26:D29"/>
    <mergeCell ref="E26:E29"/>
    <mergeCell ref="F26:F29"/>
    <mergeCell ref="D43:D46"/>
    <mergeCell ref="E43:E46"/>
    <mergeCell ref="F43:F46"/>
    <mergeCell ref="E51:K51"/>
    <mergeCell ref="C17:C18"/>
    <mergeCell ref="D17:D18"/>
    <mergeCell ref="E17:E18"/>
    <mergeCell ref="F17:F18"/>
    <mergeCell ref="L17:L22"/>
    <mergeCell ref="D19:D20"/>
    <mergeCell ref="E19:E20"/>
    <mergeCell ref="F19:F20"/>
    <mergeCell ref="D21:D22"/>
    <mergeCell ref="E21:E22"/>
    <mergeCell ref="F21:F22"/>
    <mergeCell ref="E23:K23"/>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xWindow="966" yWindow="328"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6 L39 L16:L17 L52 L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9:I41 H17:I17 H43:I45 H19:I19 H26:I28 H34:I36 H21:I21 H30:I32 H47:I49 H52:I52 H54:I54 H56:I56 H59:I59 H61:I61 H63:I63"/>
    <dataValidation type="list" allowBlank="1" showInputMessage="1" showErrorMessage="1" errorTitle="Ошибка" error="Выберите значение из списка" prompt="Выберите значение из списка" sqref="J17 J19 J21">
      <formula1>kind_of_control_method</formula1>
    </dataValidation>
    <dataValidation type="decimal" allowBlank="1" showErrorMessage="1" errorTitle="Ошибка" error="Допускается ввод только действительных чисел!" sqref="J43:J45 J39:J41 J26:J28 J34:J36 J30:J32 J47:J49 J52 J54 J56 J59 J61 J63">
      <formula1>-9.99999999999999E+23</formula1>
      <formula2>9.99999999999999E+23</formula2>
    </dataValidation>
  </dataValidations>
  <hyperlinks>
    <hyperlink ref="K24" location="'Форма 4.10.1'!$K$24" tooltip="Кликните по гиперссылке, чтобы перейти по гиперссылке или отредактировать её" display="https://portal.eias.ru/Portal/DownloadPage.aspx?type=12&amp;guid=2ce7ed95-2952-46b5-888a-3a4cd05e4ce8"/>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8" t="s">
        <v>460</v>
      </c>
      <c r="E5" s="1378"/>
      <c r="F5" s="1378"/>
      <c r="G5" s="1378"/>
      <c r="H5" s="1378"/>
      <c r="I5" s="1378"/>
      <c r="J5" s="1378"/>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80" t="s">
        <v>444</v>
      </c>
      <c r="E8" s="1380"/>
      <c r="F8" s="1380"/>
      <c r="G8" s="1380"/>
      <c r="H8" s="1380"/>
      <c r="I8" s="1380"/>
      <c r="J8" s="1380"/>
      <c r="K8" s="1380" t="s">
        <v>445</v>
      </c>
    </row>
    <row r="9" spans="1:14">
      <c r="D9" s="1380" t="s">
        <v>90</v>
      </c>
      <c r="E9" s="1380" t="s">
        <v>462</v>
      </c>
      <c r="F9" s="1380"/>
      <c r="G9" s="1380" t="s">
        <v>463</v>
      </c>
      <c r="H9" s="1380"/>
      <c r="I9" s="1380"/>
      <c r="J9" s="1380"/>
      <c r="K9" s="1380"/>
    </row>
    <row r="10" spans="1:14" ht="22.5">
      <c r="D10" s="1380"/>
      <c r="E10" s="131" t="s">
        <v>464</v>
      </c>
      <c r="F10" s="131" t="s">
        <v>397</v>
      </c>
      <c r="G10" s="131" t="s">
        <v>397</v>
      </c>
      <c r="H10" s="131" t="s">
        <v>464</v>
      </c>
      <c r="I10" s="131" t="s">
        <v>465</v>
      </c>
      <c r="J10" s="131" t="s">
        <v>446</v>
      </c>
      <c r="K10" s="1380"/>
    </row>
    <row r="11" spans="1:14" ht="12" customHeight="1">
      <c r="D11" s="39" t="s">
        <v>91</v>
      </c>
      <c r="E11" s="39" t="s">
        <v>47</v>
      </c>
      <c r="F11" s="39" t="s">
        <v>48</v>
      </c>
      <c r="G11" s="39" t="s">
        <v>49</v>
      </c>
      <c r="H11" s="39" t="s">
        <v>66</v>
      </c>
      <c r="I11" s="39" t="s">
        <v>67</v>
      </c>
      <c r="J11" s="39" t="s">
        <v>181</v>
      </c>
      <c r="K11" s="39" t="s">
        <v>182</v>
      </c>
    </row>
    <row r="12" spans="1:14" s="121" customFormat="1" ht="54.95" customHeight="1">
      <c r="A12" s="178" t="s">
        <v>48</v>
      </c>
      <c r="B12" s="129" t="s">
        <v>251</v>
      </c>
      <c r="C12" s="130"/>
      <c r="D12" s="132" t="s">
        <v>91</v>
      </c>
      <c r="E12" s="1134"/>
      <c r="F12" s="1105"/>
      <c r="G12" s="1105"/>
      <c r="H12" s="1105"/>
      <c r="I12" s="1172"/>
      <c r="J12" s="1031"/>
      <c r="K12" s="1302"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4"/>
    </row>
    <row r="14" spans="1:14" ht="3" customHeight="1">
      <c r="A14" s="125"/>
      <c r="B14" s="125"/>
      <c r="C14" s="125"/>
    </row>
    <row r="15" spans="1:14" ht="27.75" customHeight="1">
      <c r="E15" s="1379" t="s">
        <v>572</v>
      </c>
      <c r="F15" s="1379"/>
      <c r="G15" s="1379"/>
      <c r="H15" s="1379"/>
      <c r="I15" s="1379"/>
      <c r="J15" s="137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1" t="s">
        <v>312</v>
      </c>
      <c r="E7" s="1233"/>
      <c r="F7" s="409"/>
    </row>
    <row r="8" spans="3:9" ht="3" customHeight="1">
      <c r="C8" s="47"/>
      <c r="D8" s="14"/>
      <c r="E8" s="14"/>
    </row>
    <row r="9" spans="3:9" ht="15.95" customHeight="1">
      <c r="C9" s="47"/>
      <c r="D9" s="97" t="s">
        <v>90</v>
      </c>
      <c r="E9" s="399" t="s">
        <v>311</v>
      </c>
    </row>
    <row r="10" spans="3:9" ht="12" customHeight="1">
      <c r="C10" s="47"/>
      <c r="D10" s="39" t="s">
        <v>91</v>
      </c>
      <c r="E10" s="39" t="s">
        <v>47</v>
      </c>
    </row>
    <row r="11" spans="3:9" ht="11.25" hidden="1" customHeight="1">
      <c r="C11" s="47"/>
      <c r="D11" s="186">
        <v>0</v>
      </c>
      <c r="E11" s="400"/>
    </row>
    <row r="12" spans="3:9" ht="15" customHeight="1">
      <c r="C12" s="160"/>
      <c r="D12" s="117">
        <v>1</v>
      </c>
      <c r="E12" s="1087"/>
    </row>
    <row r="13" spans="3:9" ht="12" customHeight="1">
      <c r="C13" s="47"/>
      <c r="D13" s="401"/>
      <c r="E13" s="402" t="s">
        <v>175</v>
      </c>
    </row>
    <row r="14" spans="3:9" ht="3" customHeight="1"/>
    <row r="15" spans="3:9" ht="22.5" customHeight="1">
      <c r="C15" s="161"/>
      <c r="D15" s="1381" t="s">
        <v>313</v>
      </c>
      <c r="E15" s="1381"/>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8" t="s">
        <v>53</v>
      </c>
      <c r="E7" s="1378"/>
      <c r="F7" s="409"/>
    </row>
    <row r="8" spans="3:12" ht="3" customHeight="1">
      <c r="C8" s="47"/>
      <c r="D8" s="14"/>
      <c r="E8" s="14"/>
    </row>
    <row r="9" spans="3:12" ht="15.95" customHeight="1">
      <c r="C9" s="47"/>
      <c r="D9" s="97" t="s">
        <v>90</v>
      </c>
      <c r="E9" s="107" t="s">
        <v>174</v>
      </c>
    </row>
    <row r="10" spans="3:12" ht="12" customHeight="1">
      <c r="C10" s="47"/>
      <c r="D10" s="39" t="s">
        <v>91</v>
      </c>
      <c r="E10" s="39" t="s">
        <v>47</v>
      </c>
    </row>
    <row r="11" spans="3:12" ht="15" hidden="1" customHeight="1">
      <c r="C11" s="47"/>
      <c r="D11" s="117">
        <v>0</v>
      </c>
      <c r="E11" s="185"/>
    </row>
    <row r="12" spans="3:12">
      <c r="C12" s="47"/>
      <c r="D12" s="108"/>
      <c r="E12" s="106" t="s">
        <v>175</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82" t="s">
        <v>54</v>
      </c>
      <c r="C2" s="1382"/>
      <c r="D2" s="1382"/>
      <c r="E2" s="410"/>
    </row>
    <row r="3" spans="2:5" ht="3" customHeight="1"/>
    <row r="4" spans="2:5" ht="21.75" customHeight="1" thickBot="1">
      <c r="B4" s="1202" t="s">
        <v>1</v>
      </c>
      <c r="C4" s="1202" t="s">
        <v>89</v>
      </c>
      <c r="D4" s="1202" t="s">
        <v>70</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2"/>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173</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8">
        <v>1</v>
      </c>
      <c r="E9" s="1412"/>
      <c r="F9" s="1414"/>
      <c r="G9" s="1402" t="s">
        <v>83</v>
      </c>
      <c r="H9" s="1258"/>
      <c r="I9" s="1258">
        <v>1</v>
      </c>
      <c r="J9" s="1408"/>
      <c r="K9" s="1292" t="s">
        <v>83</v>
      </c>
      <c r="L9" s="1276"/>
      <c r="M9" s="1276" t="s">
        <v>91</v>
      </c>
      <c r="N9" s="1411"/>
      <c r="O9" s="1292" t="s">
        <v>83</v>
      </c>
      <c r="P9" s="1276"/>
      <c r="Q9" s="1276" t="s">
        <v>91</v>
      </c>
      <c r="R9" s="1406"/>
      <c r="S9" s="1292" t="s">
        <v>83</v>
      </c>
      <c r="T9" s="1028"/>
      <c r="U9" s="1028" t="s">
        <v>91</v>
      </c>
      <c r="V9" s="1192"/>
      <c r="W9" s="288"/>
    </row>
    <row r="10" spans="1:23" s="701" customFormat="1" ht="17.100000000000001" customHeight="1">
      <c r="A10" s="197"/>
      <c r="C10" s="152"/>
      <c r="D10" s="1258"/>
      <c r="E10" s="1412"/>
      <c r="F10" s="1414"/>
      <c r="G10" s="1402"/>
      <c r="H10" s="1258"/>
      <c r="I10" s="1258"/>
      <c r="J10" s="1408"/>
      <c r="K10" s="1292"/>
      <c r="L10" s="1276"/>
      <c r="M10" s="1276"/>
      <c r="N10" s="1411"/>
      <c r="O10" s="1292"/>
      <c r="P10" s="1276"/>
      <c r="Q10" s="1276"/>
      <c r="R10" s="1406"/>
      <c r="S10" s="1292"/>
      <c r="T10" s="1030"/>
      <c r="U10" s="706"/>
      <c r="V10" s="707" t="s">
        <v>630</v>
      </c>
      <c r="W10" s="708"/>
    </row>
    <row r="11" spans="1:23" s="96" customFormat="1" ht="17.100000000000001" customHeight="1">
      <c r="A11" s="197"/>
      <c r="C11" s="152"/>
      <c r="D11" s="1259"/>
      <c r="E11" s="1413"/>
      <c r="F11" s="1415"/>
      <c r="G11" s="1259"/>
      <c r="H11" s="1259"/>
      <c r="I11" s="1259"/>
      <c r="J11" s="1409"/>
      <c r="K11" s="1259"/>
      <c r="L11" s="1259"/>
      <c r="M11" s="1259"/>
      <c r="N11" s="1406"/>
      <c r="O11" s="1259"/>
      <c r="P11" s="1029"/>
      <c r="Q11" s="706"/>
      <c r="R11" s="707" t="s">
        <v>629</v>
      </c>
      <c r="S11" s="703"/>
      <c r="T11" s="703"/>
      <c r="U11" s="703"/>
      <c r="V11" s="703"/>
      <c r="W11" s="708"/>
    </row>
    <row r="12" spans="1:23" s="96" customFormat="1" ht="17.100000000000001" customHeight="1">
      <c r="A12" s="197"/>
      <c r="C12" s="152"/>
      <c r="D12" s="1259"/>
      <c r="E12" s="1413"/>
      <c r="F12" s="1415"/>
      <c r="G12" s="1259"/>
      <c r="H12" s="1259"/>
      <c r="I12" s="1259"/>
      <c r="J12" s="1409"/>
      <c r="K12" s="1259"/>
      <c r="L12" s="706"/>
      <c r="M12" s="707"/>
      <c r="N12" s="707" t="s">
        <v>409</v>
      </c>
      <c r="O12" s="707"/>
      <c r="P12" s="707"/>
      <c r="Q12" s="707"/>
      <c r="R12" s="707"/>
      <c r="S12" s="703"/>
      <c r="T12" s="703"/>
      <c r="U12" s="703"/>
      <c r="V12" s="703"/>
      <c r="W12" s="708"/>
    </row>
    <row r="13" spans="1:23" s="96" customFormat="1" ht="17.25" customHeight="1">
      <c r="A13" s="197"/>
      <c r="C13" s="152"/>
      <c r="D13" s="1259"/>
      <c r="E13" s="1413"/>
      <c r="F13" s="1415"/>
      <c r="G13" s="1259"/>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407"/>
      <c r="E15" s="1416"/>
      <c r="F15" s="1401"/>
      <c r="G15" s="1403"/>
      <c r="H15" s="1258"/>
      <c r="I15" s="1258">
        <v>1</v>
      </c>
      <c r="J15" s="1408"/>
      <c r="K15" s="1292" t="s">
        <v>83</v>
      </c>
      <c r="L15" s="1276"/>
      <c r="M15" s="1276" t="s">
        <v>91</v>
      </c>
      <c r="N15" s="1411"/>
      <c r="O15" s="1292" t="s">
        <v>83</v>
      </c>
      <c r="P15" s="1276"/>
      <c r="Q15" s="1276" t="s">
        <v>91</v>
      </c>
      <c r="R15" s="1406"/>
      <c r="S15" s="1292" t="s">
        <v>83</v>
      </c>
      <c r="T15" s="1028"/>
      <c r="U15" s="1028" t="s">
        <v>91</v>
      </c>
      <c r="V15" s="1192"/>
      <c r="W15" s="288"/>
    </row>
    <row r="16" spans="1:23" s="704" customFormat="1" ht="16.5" customHeight="1">
      <c r="A16" s="710"/>
      <c r="B16" s="705"/>
      <c r="C16" s="709"/>
      <c r="D16" s="1407"/>
      <c r="E16" s="1416"/>
      <c r="F16" s="1401"/>
      <c r="G16" s="1403"/>
      <c r="H16" s="1258"/>
      <c r="I16" s="1258"/>
      <c r="J16" s="1408"/>
      <c r="K16" s="1292"/>
      <c r="L16" s="1276"/>
      <c r="M16" s="1276"/>
      <c r="N16" s="1411"/>
      <c r="O16" s="1292"/>
      <c r="P16" s="1276"/>
      <c r="Q16" s="1276"/>
      <c r="R16" s="1406"/>
      <c r="S16" s="1292"/>
      <c r="T16" s="1030"/>
      <c r="U16" s="706"/>
      <c r="V16" s="707" t="s">
        <v>630</v>
      </c>
      <c r="W16" s="708"/>
    </row>
    <row r="17" spans="1:36" ht="17.100000000000001" customHeight="1">
      <c r="A17" s="197"/>
      <c r="B17" s="96"/>
      <c r="C17" s="152"/>
      <c r="D17" s="1407"/>
      <c r="E17" s="1416"/>
      <c r="F17" s="1401"/>
      <c r="G17" s="1403"/>
      <c r="H17" s="1258"/>
      <c r="I17" s="1258"/>
      <c r="J17" s="1409"/>
      <c r="K17" s="1292"/>
      <c r="L17" s="1276"/>
      <c r="M17" s="1276"/>
      <c r="N17" s="1406"/>
      <c r="O17" s="1292"/>
      <c r="P17" s="1029"/>
      <c r="Q17" s="706"/>
      <c r="R17" s="707" t="s">
        <v>629</v>
      </c>
      <c r="S17" s="703"/>
      <c r="T17" s="703"/>
      <c r="U17" s="703"/>
      <c r="V17" s="703"/>
      <c r="W17" s="708"/>
    </row>
    <row r="18" spans="1:36" ht="17.100000000000001" customHeight="1">
      <c r="A18" s="197"/>
      <c r="B18" s="96"/>
      <c r="C18" s="152"/>
      <c r="D18" s="1407"/>
      <c r="E18" s="1416"/>
      <c r="F18" s="1401"/>
      <c r="G18" s="1403"/>
      <c r="H18" s="1258"/>
      <c r="I18" s="1258"/>
      <c r="J18" s="1409"/>
      <c r="K18" s="1292"/>
      <c r="L18" s="706"/>
      <c r="M18" s="707"/>
      <c r="N18" s="707" t="s">
        <v>409</v>
      </c>
      <c r="O18" s="707"/>
      <c r="P18" s="707"/>
      <c r="Q18" s="707"/>
      <c r="R18" s="707"/>
      <c r="S18" s="703"/>
      <c r="T18" s="703"/>
      <c r="U18" s="703"/>
      <c r="V18" s="703"/>
      <c r="W18" s="708"/>
    </row>
    <row r="19" spans="1:36" ht="17.100000000000001" customHeight="1">
      <c r="A19" s="197"/>
      <c r="B19" s="96"/>
      <c r="C19" s="152"/>
      <c r="D19" s="1407"/>
      <c r="E19" s="1416"/>
      <c r="F19" s="1401"/>
      <c r="G19" s="1403"/>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91</v>
      </c>
    </row>
    <row r="27" spans="1:36" ht="17.100000000000001" customHeight="1">
      <c r="O27" s="1410" t="s">
        <v>296</v>
      </c>
      <c r="P27" s="1410"/>
      <c r="Q27" s="1410"/>
      <c r="R27" s="1334" t="s">
        <v>268</v>
      </c>
      <c r="S27" s="1334"/>
      <c r="T27" s="1334"/>
      <c r="U27" s="1313" t="s">
        <v>338</v>
      </c>
      <c r="W27" s="1404"/>
    </row>
    <row r="28" spans="1:36" ht="17.100000000000001" customHeight="1">
      <c r="O28" s="1335" t="s">
        <v>578</v>
      </c>
      <c r="P28" s="1335" t="s">
        <v>269</v>
      </c>
      <c r="Q28" s="1335"/>
      <c r="R28" s="1334"/>
      <c r="S28" s="1334"/>
      <c r="T28" s="1334"/>
      <c r="U28" s="1313"/>
      <c r="W28" s="1404"/>
    </row>
    <row r="29" spans="1:36" ht="37.5" customHeight="1">
      <c r="O29" s="1335"/>
      <c r="P29" s="98" t="s">
        <v>579</v>
      </c>
      <c r="Q29" s="98" t="s">
        <v>6</v>
      </c>
      <c r="R29" s="99" t="s">
        <v>272</v>
      </c>
      <c r="S29" s="1333" t="s">
        <v>271</v>
      </c>
      <c r="T29" s="1333"/>
      <c r="U29" s="1313"/>
      <c r="W29" s="1404"/>
    </row>
    <row r="30" spans="1:36" ht="17.100000000000001" customHeight="1">
      <c r="G30" s="150"/>
      <c r="H30" s="150"/>
      <c r="I30" s="150"/>
      <c r="J30" s="150"/>
      <c r="K30" s="150"/>
      <c r="L30" s="116"/>
      <c r="M30" s="404" t="s">
        <v>181</v>
      </c>
      <c r="N30" s="405"/>
      <c r="O30" s="1405"/>
      <c r="P30" s="1405"/>
      <c r="Q30" s="1405"/>
      <c r="R30" s="1405"/>
      <c r="S30" s="1405"/>
      <c r="T30" s="1405"/>
      <c r="U30" s="1405"/>
      <c r="V30" s="116"/>
      <c r="W30" s="116"/>
      <c r="X30" s="196"/>
      <c r="Y30" s="196"/>
      <c r="Z30" s="196"/>
      <c r="AA30" s="196"/>
      <c r="AB30" s="196"/>
      <c r="AC30" s="196"/>
      <c r="AD30" s="196"/>
      <c r="AE30" s="196"/>
      <c r="AF30" s="196"/>
      <c r="AG30" s="196"/>
      <c r="AH30" s="196"/>
      <c r="AI30" s="196"/>
      <c r="AJ30" s="196"/>
    </row>
    <row r="31" spans="1:36" s="492" customFormat="1" ht="22.5">
      <c r="A31" s="1284">
        <v>1</v>
      </c>
      <c r="B31" s="794"/>
      <c r="C31" s="794"/>
      <c r="D31" s="794"/>
      <c r="E31" s="795"/>
      <c r="F31" s="796"/>
      <c r="G31" s="796"/>
      <c r="H31" s="796"/>
      <c r="I31" s="797"/>
      <c r="J31" s="792"/>
      <c r="K31" s="799"/>
      <c r="L31" s="561">
        <f>mergeValue(A31)</f>
        <v>1</v>
      </c>
      <c r="M31" s="609" t="s">
        <v>19</v>
      </c>
      <c r="N31" s="614"/>
      <c r="O31" s="1383"/>
      <c r="P31" s="1384"/>
      <c r="Q31" s="1384"/>
      <c r="R31" s="1384"/>
      <c r="S31" s="1384"/>
      <c r="T31" s="1384"/>
      <c r="U31" s="1384"/>
      <c r="V31" s="1385"/>
      <c r="W31" s="1125"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284"/>
      <c r="B32" s="1284">
        <v>1</v>
      </c>
      <c r="C32" s="794"/>
      <c r="D32" s="794"/>
      <c r="E32" s="796"/>
      <c r="F32" s="796"/>
      <c r="G32" s="796"/>
      <c r="H32" s="796"/>
      <c r="I32" s="791"/>
      <c r="J32" s="790"/>
      <c r="K32" s="793"/>
      <c r="L32" s="561" t="str">
        <f>mergeValue(A32) &amp;"."&amp; mergeValue(B32)</f>
        <v>1.1</v>
      </c>
      <c r="M32" s="515" t="s">
        <v>15</v>
      </c>
      <c r="N32" s="614"/>
      <c r="O32" s="1383"/>
      <c r="P32" s="1384"/>
      <c r="Q32" s="1384"/>
      <c r="R32" s="1384"/>
      <c r="S32" s="1384"/>
      <c r="T32" s="1384"/>
      <c r="U32" s="1384"/>
      <c r="V32" s="1385"/>
      <c r="W32" s="1125"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284"/>
      <c r="B33" s="1284"/>
      <c r="C33" s="1284">
        <v>1</v>
      </c>
      <c r="D33" s="794"/>
      <c r="E33" s="796"/>
      <c r="F33" s="796"/>
      <c r="G33" s="796"/>
      <c r="H33" s="796"/>
      <c r="I33" s="798"/>
      <c r="J33" s="790"/>
      <c r="K33" s="793"/>
      <c r="L33" s="561" t="str">
        <f>mergeValue(A33) &amp;"."&amp; mergeValue(B33)&amp;"."&amp; mergeValue(C33)</f>
        <v>1.1.1</v>
      </c>
      <c r="M33" s="516" t="s">
        <v>7</v>
      </c>
      <c r="N33" s="614"/>
      <c r="O33" s="1383"/>
      <c r="P33" s="1384"/>
      <c r="Q33" s="1384"/>
      <c r="R33" s="1384"/>
      <c r="S33" s="1384"/>
      <c r="T33" s="1384"/>
      <c r="U33" s="1384"/>
      <c r="V33" s="1385"/>
      <c r="W33" s="1125"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284"/>
      <c r="B34" s="1284"/>
      <c r="C34" s="1284"/>
      <c r="D34" s="1284">
        <v>1</v>
      </c>
      <c r="E34" s="796"/>
      <c r="F34" s="796"/>
      <c r="G34" s="796"/>
      <c r="H34" s="796"/>
      <c r="I34" s="798"/>
      <c r="J34" s="790"/>
      <c r="K34" s="793"/>
      <c r="L34" s="561" t="str">
        <f>mergeValue(A34) &amp;"."&amp; mergeValue(B34)&amp;"."&amp; mergeValue(C34)&amp;"."&amp; mergeValue(D34)</f>
        <v>1.1.1.1</v>
      </c>
      <c r="M34" s="517" t="s">
        <v>21</v>
      </c>
      <c r="N34" s="614"/>
      <c r="O34" s="1383"/>
      <c r="P34" s="1384"/>
      <c r="Q34" s="1384"/>
      <c r="R34" s="1384"/>
      <c r="S34" s="1384"/>
      <c r="T34" s="1384"/>
      <c r="U34" s="1384"/>
      <c r="V34" s="1385"/>
      <c r="W34" s="1125"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284"/>
      <c r="B35" s="1284"/>
      <c r="C35" s="1284"/>
      <c r="D35" s="1284"/>
      <c r="E35" s="1284">
        <v>1</v>
      </c>
      <c r="F35" s="796"/>
      <c r="G35" s="796"/>
      <c r="H35" s="794">
        <v>1</v>
      </c>
      <c r="I35" s="1284">
        <v>1</v>
      </c>
      <c r="J35" s="796"/>
      <c r="K35" s="801"/>
      <c r="L35" s="561" t="str">
        <f>mergeValue(A35) &amp;"."&amp; mergeValue(B35)&amp;"."&amp; mergeValue(C35)&amp;"."&amp; mergeValue(D35)&amp;"."&amp; mergeValue(E35)</f>
        <v>1.1.1.1.1</v>
      </c>
      <c r="M35" s="523" t="s">
        <v>8</v>
      </c>
      <c r="N35" s="614"/>
      <c r="O35" s="1287"/>
      <c r="P35" s="1288"/>
      <c r="Q35" s="1288"/>
      <c r="R35" s="1288"/>
      <c r="S35" s="1288"/>
      <c r="T35" s="1288"/>
      <c r="U35" s="1288"/>
      <c r="V35" s="1289"/>
      <c r="W35" s="1125"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284"/>
      <c r="B36" s="1284"/>
      <c r="C36" s="1284"/>
      <c r="D36" s="1284"/>
      <c r="E36" s="1284"/>
      <c r="F36" s="1284">
        <v>1</v>
      </c>
      <c r="G36" s="794"/>
      <c r="H36" s="794"/>
      <c r="I36" s="1284"/>
      <c r="J36" s="1284">
        <v>1</v>
      </c>
      <c r="K36" s="802"/>
      <c r="L36" s="561" t="str">
        <f>mergeValue(A36) &amp;"."&amp; mergeValue(B36)&amp;"."&amp; mergeValue(C36)&amp;"."&amp; mergeValue(D36)&amp;"."&amp; mergeValue(E36)&amp;"."&amp; mergeValue(F36)</f>
        <v>1.1.1.1.1.1</v>
      </c>
      <c r="M36" s="524" t="s">
        <v>9</v>
      </c>
      <c r="N36" s="614"/>
      <c r="O36" s="1287"/>
      <c r="P36" s="1288"/>
      <c r="Q36" s="1288"/>
      <c r="R36" s="1288"/>
      <c r="S36" s="1288"/>
      <c r="T36" s="1288"/>
      <c r="U36" s="1288"/>
      <c r="V36" s="1289"/>
      <c r="W36" s="1125"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284"/>
      <c r="B37" s="1284"/>
      <c r="C37" s="1284"/>
      <c r="D37" s="1284"/>
      <c r="E37" s="1284"/>
      <c r="F37" s="1284"/>
      <c r="G37" s="794">
        <v>1</v>
      </c>
      <c r="H37" s="794"/>
      <c r="I37" s="1284"/>
      <c r="J37" s="1284"/>
      <c r="K37" s="802">
        <v>1</v>
      </c>
      <c r="L37" s="561" t="str">
        <f>mergeValue(A37) &amp;"."&amp; mergeValue(B37)&amp;"."&amp; mergeValue(C37)&amp;"."&amp; mergeValue(D37)&amp;"."&amp; mergeValue(E37)&amp;"."&amp; mergeValue(F37)&amp;"."&amp; mergeValue(G37)</f>
        <v>1.1.1.1.1.1.1</v>
      </c>
      <c r="M37" s="1010"/>
      <c r="N37" s="614"/>
      <c r="O37" s="531"/>
      <c r="P37" s="531"/>
      <c r="Q37" s="1034"/>
      <c r="R37" s="1291"/>
      <c r="S37" s="1292" t="s">
        <v>82</v>
      </c>
      <c r="T37" s="1291"/>
      <c r="U37" s="1292" t="s">
        <v>82</v>
      </c>
      <c r="V37" s="531"/>
      <c r="W37" s="1302"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284"/>
      <c r="B38" s="1284"/>
      <c r="C38" s="1284"/>
      <c r="D38" s="1284"/>
      <c r="E38" s="1284"/>
      <c r="F38" s="1284"/>
      <c r="G38" s="794"/>
      <c r="H38" s="794"/>
      <c r="I38" s="1284"/>
      <c r="J38" s="1284"/>
      <c r="K38" s="802"/>
      <c r="L38" s="568"/>
      <c r="M38" s="614"/>
      <c r="N38" s="614"/>
      <c r="O38" s="531"/>
      <c r="P38" s="531"/>
      <c r="Q38" s="552" t="str">
        <f>R37 &amp; "-" &amp; T37</f>
        <v>-</v>
      </c>
      <c r="R38" s="1291"/>
      <c r="S38" s="1292"/>
      <c r="T38" s="1291"/>
      <c r="U38" s="1292"/>
      <c r="V38" s="531"/>
      <c r="W38" s="1303"/>
      <c r="X38" s="553"/>
      <c r="Y38" s="557"/>
      <c r="Z38" s="557" t="str">
        <f t="shared" si="0"/>
        <v/>
      </c>
      <c r="AA38" s="557"/>
      <c r="AB38" s="557"/>
      <c r="AC38" s="557"/>
      <c r="AD38" s="553"/>
      <c r="AE38" s="553"/>
      <c r="AF38" s="553"/>
      <c r="AG38" s="553"/>
      <c r="AH38" s="553"/>
      <c r="AI38" s="553"/>
      <c r="AJ38" s="553"/>
    </row>
    <row r="39" spans="1:36" s="492" customFormat="1" ht="15" customHeight="1">
      <c r="A39" s="1284"/>
      <c r="B39" s="1284"/>
      <c r="C39" s="1284"/>
      <c r="D39" s="1284"/>
      <c r="E39" s="1284"/>
      <c r="F39" s="1284"/>
      <c r="G39" s="796"/>
      <c r="H39" s="794"/>
      <c r="I39" s="1284"/>
      <c r="J39" s="1284"/>
      <c r="K39" s="801"/>
      <c r="L39" s="507"/>
      <c r="M39" s="526" t="s">
        <v>24</v>
      </c>
      <c r="N39" s="533"/>
      <c r="O39" s="533"/>
      <c r="P39" s="533"/>
      <c r="Q39" s="533"/>
      <c r="R39" s="533"/>
      <c r="S39" s="533"/>
      <c r="T39" s="533"/>
      <c r="U39" s="533"/>
      <c r="V39" s="529"/>
      <c r="W39" s="1304"/>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284"/>
      <c r="B40" s="1284"/>
      <c r="C40" s="1284"/>
      <c r="D40" s="1284"/>
      <c r="E40" s="1284"/>
      <c r="F40" s="796"/>
      <c r="G40" s="796"/>
      <c r="H40" s="794"/>
      <c r="I40" s="1284"/>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284"/>
      <c r="B41" s="1284"/>
      <c r="C41" s="1284"/>
      <c r="D41" s="1284"/>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284"/>
      <c r="B42" s="1284"/>
      <c r="C42" s="1284"/>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284"/>
      <c r="B43" s="1284"/>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284"/>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2"/>
      <c r="M45" s="534" t="s">
        <v>307</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47</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2" customFormat="1" ht="22.5">
      <c r="A49" s="1284">
        <v>1</v>
      </c>
      <c r="B49" s="812"/>
      <c r="C49" s="812"/>
      <c r="D49" s="812"/>
      <c r="E49" s="813"/>
      <c r="F49" s="814"/>
      <c r="G49" s="814"/>
      <c r="H49" s="814"/>
      <c r="I49" s="815"/>
      <c r="J49" s="810"/>
      <c r="K49" s="817"/>
      <c r="L49" s="561">
        <f>mergeValue(A49)</f>
        <v>1</v>
      </c>
      <c r="M49" s="609" t="s">
        <v>19</v>
      </c>
      <c r="N49" s="614"/>
      <c r="O49" s="1383"/>
      <c r="P49" s="1384"/>
      <c r="Q49" s="1384"/>
      <c r="R49" s="1384"/>
      <c r="S49" s="1384"/>
      <c r="T49" s="1384"/>
      <c r="U49" s="1384"/>
      <c r="V49" s="1385"/>
      <c r="W49" s="1125"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284"/>
      <c r="B50" s="1284">
        <v>1</v>
      </c>
      <c r="C50" s="812"/>
      <c r="D50" s="812"/>
      <c r="E50" s="814"/>
      <c r="F50" s="814"/>
      <c r="G50" s="814"/>
      <c r="H50" s="814"/>
      <c r="I50" s="809"/>
      <c r="J50" s="808"/>
      <c r="K50" s="811"/>
      <c r="L50" s="561" t="str">
        <f>mergeValue(A50) &amp;"."&amp; mergeValue(B50)</f>
        <v>1.1</v>
      </c>
      <c r="M50" s="515" t="s">
        <v>15</v>
      </c>
      <c r="N50" s="614"/>
      <c r="O50" s="1383"/>
      <c r="P50" s="1384"/>
      <c r="Q50" s="1384"/>
      <c r="R50" s="1384"/>
      <c r="S50" s="1384"/>
      <c r="T50" s="1384"/>
      <c r="U50" s="1384"/>
      <c r="V50" s="1385"/>
      <c r="W50" s="1125"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284"/>
      <c r="B51" s="1284"/>
      <c r="C51" s="1284">
        <v>1</v>
      </c>
      <c r="D51" s="812"/>
      <c r="E51" s="814"/>
      <c r="F51" s="814"/>
      <c r="G51" s="814"/>
      <c r="H51" s="814"/>
      <c r="I51" s="816"/>
      <c r="J51" s="808"/>
      <c r="K51" s="811"/>
      <c r="L51" s="561" t="str">
        <f>mergeValue(A51) &amp;"."&amp; mergeValue(B51)&amp;"."&amp; mergeValue(C51)</f>
        <v>1.1.1</v>
      </c>
      <c r="M51" s="516" t="s">
        <v>7</v>
      </c>
      <c r="N51" s="614"/>
      <c r="O51" s="1383"/>
      <c r="P51" s="1384"/>
      <c r="Q51" s="1384"/>
      <c r="R51" s="1384"/>
      <c r="S51" s="1384"/>
      <c r="T51" s="1384"/>
      <c r="U51" s="1384"/>
      <c r="V51" s="1385"/>
      <c r="W51" s="1125"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284"/>
      <c r="B52" s="1284"/>
      <c r="C52" s="1284"/>
      <c r="D52" s="1284">
        <v>1</v>
      </c>
      <c r="E52" s="814"/>
      <c r="F52" s="814"/>
      <c r="G52" s="814"/>
      <c r="H52" s="814"/>
      <c r="I52" s="816"/>
      <c r="J52" s="808"/>
      <c r="K52" s="811"/>
      <c r="L52" s="561" t="str">
        <f>mergeValue(A52) &amp;"."&amp; mergeValue(B52)&amp;"."&amp; mergeValue(C52)&amp;"."&amp; mergeValue(D52)</f>
        <v>1.1.1.1</v>
      </c>
      <c r="M52" s="517" t="s">
        <v>21</v>
      </c>
      <c r="N52" s="614"/>
      <c r="O52" s="1383"/>
      <c r="P52" s="1384"/>
      <c r="Q52" s="1384"/>
      <c r="R52" s="1384"/>
      <c r="S52" s="1384"/>
      <c r="T52" s="1384"/>
      <c r="U52" s="1384"/>
      <c r="V52" s="1385"/>
      <c r="W52" s="1125"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284"/>
      <c r="B53" s="1284"/>
      <c r="C53" s="1284"/>
      <c r="D53" s="1284"/>
      <c r="E53" s="1284">
        <v>1</v>
      </c>
      <c r="F53" s="814"/>
      <c r="G53" s="814"/>
      <c r="H53" s="812">
        <v>1</v>
      </c>
      <c r="I53" s="1284">
        <v>1</v>
      </c>
      <c r="J53" s="814"/>
      <c r="K53" s="819"/>
      <c r="L53" s="561" t="str">
        <f>mergeValue(A53) &amp;"."&amp; mergeValue(B53)&amp;"."&amp; mergeValue(C53)&amp;"."&amp; mergeValue(D53)&amp;"."&amp; mergeValue(E53)</f>
        <v>1.1.1.1.1</v>
      </c>
      <c r="M53" s="523" t="s">
        <v>8</v>
      </c>
      <c r="N53" s="614"/>
      <c r="O53" s="1287"/>
      <c r="P53" s="1288"/>
      <c r="Q53" s="1288"/>
      <c r="R53" s="1288"/>
      <c r="S53" s="1288"/>
      <c r="T53" s="1288"/>
      <c r="U53" s="1288"/>
      <c r="V53" s="1289"/>
      <c r="W53" s="1125"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284"/>
      <c r="B54" s="1284"/>
      <c r="C54" s="1284"/>
      <c r="D54" s="1284"/>
      <c r="E54" s="1284"/>
      <c r="F54" s="1284">
        <v>1</v>
      </c>
      <c r="G54" s="812"/>
      <c r="H54" s="812"/>
      <c r="I54" s="1284"/>
      <c r="J54" s="1284">
        <v>1</v>
      </c>
      <c r="K54" s="820"/>
      <c r="L54" s="561" t="str">
        <f>mergeValue(A54) &amp;"."&amp; mergeValue(B54)&amp;"."&amp; mergeValue(C54)&amp;"."&amp; mergeValue(D54)&amp;"."&amp; mergeValue(E54)&amp;"."&amp; mergeValue(F54)</f>
        <v>1.1.1.1.1.1</v>
      </c>
      <c r="M54" s="524" t="s">
        <v>9</v>
      </c>
      <c r="N54" s="614"/>
      <c r="O54" s="1287"/>
      <c r="P54" s="1288"/>
      <c r="Q54" s="1288"/>
      <c r="R54" s="1288"/>
      <c r="S54" s="1288"/>
      <c r="T54" s="1288"/>
      <c r="U54" s="1288"/>
      <c r="V54" s="1289"/>
      <c r="W54" s="1125"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284"/>
      <c r="B55" s="1284"/>
      <c r="C55" s="1284"/>
      <c r="D55" s="1284"/>
      <c r="E55" s="1284"/>
      <c r="F55" s="1284"/>
      <c r="G55" s="812">
        <v>1</v>
      </c>
      <c r="H55" s="812"/>
      <c r="I55" s="1284"/>
      <c r="J55" s="1284"/>
      <c r="K55" s="820">
        <v>1</v>
      </c>
      <c r="L55" s="561" t="str">
        <f>mergeValue(A55) &amp;"."&amp; mergeValue(B55)&amp;"."&amp; mergeValue(C55)&amp;"."&amp; mergeValue(D55)&amp;"."&amp; mergeValue(E55)&amp;"."&amp; mergeValue(F55)&amp;"."&amp; mergeValue(G55)</f>
        <v>1.1.1.1.1.1.1</v>
      </c>
      <c r="M55" s="1010"/>
      <c r="N55" s="614"/>
      <c r="O55" s="531"/>
      <c r="P55" s="531"/>
      <c r="Q55" s="1034"/>
      <c r="R55" s="1291"/>
      <c r="S55" s="1292" t="s">
        <v>82</v>
      </c>
      <c r="T55" s="1291"/>
      <c r="U55" s="1292" t="s">
        <v>82</v>
      </c>
      <c r="V55" s="531"/>
      <c r="W55" s="1302"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284"/>
      <c r="B56" s="1284"/>
      <c r="C56" s="1284"/>
      <c r="D56" s="1284"/>
      <c r="E56" s="1284"/>
      <c r="F56" s="1284"/>
      <c r="G56" s="812"/>
      <c r="H56" s="812"/>
      <c r="I56" s="1284"/>
      <c r="J56" s="1284"/>
      <c r="K56" s="820"/>
      <c r="L56" s="568"/>
      <c r="M56" s="614"/>
      <c r="N56" s="614"/>
      <c r="O56" s="531"/>
      <c r="P56" s="531"/>
      <c r="Q56" s="552" t="str">
        <f>R55 &amp; "-" &amp; T55</f>
        <v>-</v>
      </c>
      <c r="R56" s="1291"/>
      <c r="S56" s="1292"/>
      <c r="T56" s="1291"/>
      <c r="U56" s="1292"/>
      <c r="V56" s="531"/>
      <c r="W56" s="1303"/>
      <c r="X56" s="553"/>
      <c r="Y56" s="557"/>
      <c r="Z56" s="557" t="str">
        <f t="shared" si="1"/>
        <v/>
      </c>
      <c r="AA56" s="557"/>
      <c r="AB56" s="557"/>
      <c r="AC56" s="557"/>
      <c r="AD56" s="553"/>
      <c r="AE56" s="553"/>
      <c r="AF56" s="553"/>
      <c r="AG56" s="553"/>
      <c r="AH56" s="553"/>
      <c r="AI56" s="553"/>
      <c r="AJ56" s="553"/>
    </row>
    <row r="57" spans="1:36" s="492" customFormat="1" ht="15" customHeight="1">
      <c r="A57" s="1284"/>
      <c r="B57" s="1284"/>
      <c r="C57" s="1284"/>
      <c r="D57" s="1284"/>
      <c r="E57" s="1284"/>
      <c r="F57" s="1284"/>
      <c r="G57" s="814"/>
      <c r="H57" s="812"/>
      <c r="I57" s="1284"/>
      <c r="J57" s="1284"/>
      <c r="K57" s="819"/>
      <c r="L57" s="507"/>
      <c r="M57" s="526" t="s">
        <v>24</v>
      </c>
      <c r="N57" s="533"/>
      <c r="O57" s="533"/>
      <c r="P57" s="533"/>
      <c r="Q57" s="533"/>
      <c r="R57" s="533"/>
      <c r="S57" s="533"/>
      <c r="T57" s="533"/>
      <c r="U57" s="533"/>
      <c r="V57" s="529"/>
      <c r="W57" s="1304"/>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284"/>
      <c r="B58" s="1284"/>
      <c r="C58" s="1284"/>
      <c r="D58" s="1284"/>
      <c r="E58" s="1284"/>
      <c r="F58" s="814"/>
      <c r="G58" s="814"/>
      <c r="H58" s="812"/>
      <c r="I58" s="1284"/>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284"/>
      <c r="B59" s="1284"/>
      <c r="C59" s="1284"/>
      <c r="D59" s="1284"/>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284"/>
      <c r="B60" s="1284"/>
      <c r="C60" s="1284"/>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284"/>
      <c r="B61" s="1284"/>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284"/>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2"/>
      <c r="M63" s="534" t="s">
        <v>307</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48</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284">
        <v>1</v>
      </c>
      <c r="B67" s="830"/>
      <c r="C67" s="830"/>
      <c r="D67" s="830"/>
      <c r="E67" s="831"/>
      <c r="F67" s="832"/>
      <c r="G67" s="832"/>
      <c r="H67" s="832"/>
      <c r="I67" s="833"/>
      <c r="J67" s="828"/>
      <c r="K67" s="835"/>
      <c r="L67" s="561">
        <f>mergeValue(A67)</f>
        <v>1</v>
      </c>
      <c r="M67" s="609" t="s">
        <v>19</v>
      </c>
      <c r="N67" s="614"/>
      <c r="O67" s="1383"/>
      <c r="P67" s="1384"/>
      <c r="Q67" s="1384"/>
      <c r="R67" s="1384"/>
      <c r="S67" s="1384"/>
      <c r="T67" s="1384"/>
      <c r="U67" s="1384"/>
      <c r="V67" s="1385"/>
      <c r="W67" s="1125"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284"/>
      <c r="B68" s="1284">
        <v>1</v>
      </c>
      <c r="C68" s="830"/>
      <c r="D68" s="830"/>
      <c r="E68" s="832"/>
      <c r="F68" s="832"/>
      <c r="G68" s="832"/>
      <c r="H68" s="832"/>
      <c r="I68" s="827"/>
      <c r="J68" s="826"/>
      <c r="K68" s="829"/>
      <c r="L68" s="561" t="str">
        <f>mergeValue(A68) &amp;"."&amp; mergeValue(B68)</f>
        <v>1.1</v>
      </c>
      <c r="M68" s="515" t="s">
        <v>15</v>
      </c>
      <c r="N68" s="614"/>
      <c r="O68" s="1383"/>
      <c r="P68" s="1384"/>
      <c r="Q68" s="1384"/>
      <c r="R68" s="1384"/>
      <c r="S68" s="1384"/>
      <c r="T68" s="1384"/>
      <c r="U68" s="1384"/>
      <c r="V68" s="1385"/>
      <c r="W68" s="1125"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284"/>
      <c r="B69" s="1284"/>
      <c r="C69" s="1284">
        <v>1</v>
      </c>
      <c r="D69" s="830"/>
      <c r="E69" s="832"/>
      <c r="F69" s="832"/>
      <c r="G69" s="832"/>
      <c r="H69" s="832"/>
      <c r="I69" s="834"/>
      <c r="J69" s="826"/>
      <c r="K69" s="829"/>
      <c r="L69" s="561" t="str">
        <f>mergeValue(A69) &amp;"."&amp; mergeValue(B69)&amp;"."&amp; mergeValue(C69)</f>
        <v>1.1.1</v>
      </c>
      <c r="M69" s="516" t="s">
        <v>7</v>
      </c>
      <c r="N69" s="614"/>
      <c r="O69" s="1383"/>
      <c r="P69" s="1384"/>
      <c r="Q69" s="1384"/>
      <c r="R69" s="1384"/>
      <c r="S69" s="1384"/>
      <c r="T69" s="1384"/>
      <c r="U69" s="1384"/>
      <c r="V69" s="1385"/>
      <c r="W69" s="1125"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284"/>
      <c r="B70" s="1284"/>
      <c r="C70" s="1284"/>
      <c r="D70" s="1284">
        <v>1</v>
      </c>
      <c r="E70" s="832"/>
      <c r="F70" s="832"/>
      <c r="G70" s="832"/>
      <c r="H70" s="832"/>
      <c r="I70" s="834"/>
      <c r="J70" s="826"/>
      <c r="K70" s="829"/>
      <c r="L70" s="561" t="str">
        <f>mergeValue(A70) &amp;"."&amp; mergeValue(B70)&amp;"."&amp; mergeValue(C70)&amp;"."&amp; mergeValue(D70)</f>
        <v>1.1.1.1</v>
      </c>
      <c r="M70" s="517" t="s">
        <v>21</v>
      </c>
      <c r="N70" s="614"/>
      <c r="O70" s="1383"/>
      <c r="P70" s="1384"/>
      <c r="Q70" s="1384"/>
      <c r="R70" s="1384"/>
      <c r="S70" s="1384"/>
      <c r="T70" s="1384"/>
      <c r="U70" s="1384"/>
      <c r="V70" s="1385"/>
      <c r="W70" s="1125"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284"/>
      <c r="B71" s="1284"/>
      <c r="C71" s="1284"/>
      <c r="D71" s="1284"/>
      <c r="E71" s="1284">
        <v>1</v>
      </c>
      <c r="F71" s="832"/>
      <c r="G71" s="832"/>
      <c r="H71" s="830">
        <v>1</v>
      </c>
      <c r="I71" s="1284">
        <v>1</v>
      </c>
      <c r="J71" s="832"/>
      <c r="K71" s="837"/>
      <c r="L71" s="561" t="str">
        <f>mergeValue(A71) &amp;"."&amp; mergeValue(B71)&amp;"."&amp; mergeValue(C71)&amp;"."&amp; mergeValue(D71)&amp;"."&amp; mergeValue(E71)</f>
        <v>1.1.1.1.1</v>
      </c>
      <c r="M71" s="523" t="s">
        <v>8</v>
      </c>
      <c r="N71" s="614"/>
      <c r="O71" s="1287"/>
      <c r="P71" s="1288"/>
      <c r="Q71" s="1288"/>
      <c r="R71" s="1288"/>
      <c r="S71" s="1288"/>
      <c r="T71" s="1288"/>
      <c r="U71" s="1288"/>
      <c r="V71" s="1289"/>
      <c r="W71" s="1125"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284"/>
      <c r="B72" s="1284"/>
      <c r="C72" s="1284"/>
      <c r="D72" s="1284"/>
      <c r="E72" s="1284"/>
      <c r="F72" s="1284">
        <v>1</v>
      </c>
      <c r="G72" s="830"/>
      <c r="H72" s="830"/>
      <c r="I72" s="1284"/>
      <c r="J72" s="1284">
        <v>1</v>
      </c>
      <c r="K72" s="838"/>
      <c r="L72" s="561" t="str">
        <f>mergeValue(A72) &amp;"."&amp; mergeValue(B72)&amp;"."&amp; mergeValue(C72)&amp;"."&amp; mergeValue(D72)&amp;"."&amp; mergeValue(E72)&amp;"."&amp; mergeValue(F72)</f>
        <v>1.1.1.1.1.1</v>
      </c>
      <c r="M72" s="524" t="s">
        <v>9</v>
      </c>
      <c r="N72" s="614"/>
      <c r="O72" s="1287"/>
      <c r="P72" s="1288"/>
      <c r="Q72" s="1288"/>
      <c r="R72" s="1288"/>
      <c r="S72" s="1288"/>
      <c r="T72" s="1288"/>
      <c r="U72" s="1288"/>
      <c r="V72" s="1289"/>
      <c r="W72" s="1125"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284"/>
      <c r="B73" s="1284"/>
      <c r="C73" s="1284"/>
      <c r="D73" s="1284"/>
      <c r="E73" s="1284"/>
      <c r="F73" s="1284"/>
      <c r="G73" s="830">
        <v>1</v>
      </c>
      <c r="H73" s="830"/>
      <c r="I73" s="1284"/>
      <c r="J73" s="1284"/>
      <c r="K73" s="838">
        <v>1</v>
      </c>
      <c r="L73" s="561" t="str">
        <f>mergeValue(A73) &amp;"."&amp; mergeValue(B73)&amp;"."&amp; mergeValue(C73)&amp;"."&amp; mergeValue(D73)&amp;"."&amp; mergeValue(E73)&amp;"."&amp; mergeValue(F73)&amp;"."&amp; mergeValue(G73)</f>
        <v>1.1.1.1.1.1.1</v>
      </c>
      <c r="M73" s="1010"/>
      <c r="N73" s="614"/>
      <c r="O73" s="531"/>
      <c r="P73" s="531"/>
      <c r="Q73" s="1034"/>
      <c r="R73" s="1291"/>
      <c r="S73" s="1292" t="s">
        <v>82</v>
      </c>
      <c r="T73" s="1291"/>
      <c r="U73" s="1292" t="s">
        <v>82</v>
      </c>
      <c r="V73" s="531"/>
      <c r="W73" s="1302"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284"/>
      <c r="B74" s="1284"/>
      <c r="C74" s="1284"/>
      <c r="D74" s="1284"/>
      <c r="E74" s="1284"/>
      <c r="F74" s="1284"/>
      <c r="G74" s="830"/>
      <c r="H74" s="830"/>
      <c r="I74" s="1284"/>
      <c r="J74" s="1284"/>
      <c r="K74" s="838"/>
      <c r="L74" s="568"/>
      <c r="M74" s="614"/>
      <c r="N74" s="614"/>
      <c r="O74" s="531"/>
      <c r="P74" s="531"/>
      <c r="Q74" s="552" t="str">
        <f>R73 &amp; "-" &amp; T73</f>
        <v>-</v>
      </c>
      <c r="R74" s="1291"/>
      <c r="S74" s="1292"/>
      <c r="T74" s="1291"/>
      <c r="U74" s="1292"/>
      <c r="V74" s="531"/>
      <c r="W74" s="1303"/>
      <c r="X74" s="553"/>
      <c r="Y74" s="557"/>
      <c r="Z74" s="557" t="str">
        <f t="shared" si="2"/>
        <v/>
      </c>
      <c r="AA74" s="557"/>
      <c r="AB74" s="557"/>
      <c r="AC74" s="557"/>
      <c r="AD74" s="553"/>
      <c r="AE74" s="553"/>
      <c r="AF74" s="553"/>
      <c r="AG74" s="553"/>
      <c r="AH74" s="553"/>
      <c r="AI74" s="553"/>
      <c r="AJ74" s="553"/>
    </row>
    <row r="75" spans="1:36" s="492" customFormat="1" ht="15" customHeight="1">
      <c r="A75" s="1284"/>
      <c r="B75" s="1284"/>
      <c r="C75" s="1284"/>
      <c r="D75" s="1284"/>
      <c r="E75" s="1284"/>
      <c r="F75" s="1284"/>
      <c r="G75" s="832"/>
      <c r="H75" s="830"/>
      <c r="I75" s="1284"/>
      <c r="J75" s="1284"/>
      <c r="K75" s="837"/>
      <c r="L75" s="507"/>
      <c r="M75" s="526" t="s">
        <v>24</v>
      </c>
      <c r="N75" s="533"/>
      <c r="O75" s="533"/>
      <c r="P75" s="533"/>
      <c r="Q75" s="533"/>
      <c r="R75" s="533"/>
      <c r="S75" s="533"/>
      <c r="T75" s="533"/>
      <c r="U75" s="533"/>
      <c r="V75" s="529"/>
      <c r="W75" s="1304"/>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284"/>
      <c r="B76" s="1284"/>
      <c r="C76" s="1284"/>
      <c r="D76" s="1284"/>
      <c r="E76" s="1284"/>
      <c r="F76" s="832"/>
      <c r="G76" s="832"/>
      <c r="H76" s="830"/>
      <c r="I76" s="1284"/>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284"/>
      <c r="B77" s="1284"/>
      <c r="C77" s="1284"/>
      <c r="D77" s="1284"/>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284"/>
      <c r="B78" s="1284"/>
      <c r="C78" s="1284"/>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284"/>
      <c r="B79" s="1284"/>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284"/>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50" s="491" customFormat="1" ht="15" customHeight="1">
      <c r="A81" s="824"/>
      <c r="B81" s="824"/>
      <c r="C81" s="824"/>
      <c r="D81" s="824"/>
      <c r="E81" s="824"/>
      <c r="F81" s="824"/>
      <c r="G81" s="824"/>
      <c r="H81" s="824"/>
      <c r="I81" s="824"/>
      <c r="J81" s="824"/>
      <c r="K81" s="824"/>
      <c r="L81" s="462"/>
      <c r="M81" s="534" t="s">
        <v>307</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50" ht="18.75" customHeight="1">
      <c r="X82" s="196"/>
      <c r="Y82" s="196"/>
      <c r="Z82" s="196"/>
      <c r="AA82" s="196"/>
      <c r="AB82" s="196"/>
      <c r="AC82" s="196"/>
      <c r="AD82" s="196"/>
      <c r="AE82" s="196"/>
      <c r="AF82" s="196"/>
      <c r="AG82" s="196"/>
      <c r="AH82" s="196"/>
      <c r="AI82" s="196"/>
      <c r="AJ82" s="196"/>
    </row>
    <row r="83" spans="1:50" s="34" customFormat="1" ht="17.100000000000001" customHeight="1">
      <c r="A83" s="34" t="s">
        <v>12</v>
      </c>
      <c r="C83" s="34" t="s">
        <v>49</v>
      </c>
      <c r="V83" s="151"/>
      <c r="X83" s="209"/>
      <c r="Y83" s="209"/>
      <c r="Z83" s="209"/>
      <c r="AA83" s="209"/>
      <c r="AB83" s="209"/>
      <c r="AC83" s="209"/>
      <c r="AD83" s="209"/>
      <c r="AE83" s="209"/>
      <c r="AF83" s="209"/>
      <c r="AG83" s="209"/>
      <c r="AH83" s="209"/>
      <c r="AI83" s="209"/>
      <c r="AJ83" s="209"/>
    </row>
    <row r="84" spans="1:50"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50" s="492" customFormat="1" ht="22.5">
      <c r="A85" s="1284">
        <v>1</v>
      </c>
      <c r="B85" s="866"/>
      <c r="C85" s="866"/>
      <c r="D85" s="866"/>
      <c r="E85" s="867"/>
      <c r="F85" s="868"/>
      <c r="G85" s="866"/>
      <c r="H85" s="866"/>
      <c r="I85" s="869"/>
      <c r="J85" s="864"/>
      <c r="K85" s="873">
        <v>1</v>
      </c>
      <c r="L85" s="561">
        <f>mergeValue(A85)</f>
        <v>1</v>
      </c>
      <c r="M85" s="609" t="s">
        <v>19</v>
      </c>
      <c r="N85" s="548"/>
      <c r="O85" s="1388"/>
      <c r="P85" s="1389"/>
      <c r="Q85" s="1389"/>
      <c r="R85" s="1389"/>
      <c r="S85" s="1389"/>
      <c r="T85" s="1389"/>
      <c r="U85" s="1389"/>
      <c r="V85" s="1389"/>
      <c r="W85" s="1389"/>
      <c r="X85" s="1389"/>
      <c r="Y85" s="1389"/>
      <c r="Z85" s="1389"/>
      <c r="AA85" s="1389"/>
      <c r="AB85" s="1389"/>
      <c r="AC85" s="1389"/>
      <c r="AD85" s="1389"/>
      <c r="AE85" s="1389"/>
      <c r="AF85" s="1389"/>
      <c r="AG85" s="1389"/>
      <c r="AH85" s="1389"/>
      <c r="AI85" s="1389"/>
      <c r="AJ85" s="1390"/>
      <c r="AK85" s="1125" t="s">
        <v>718</v>
      </c>
      <c r="AL85" s="553"/>
      <c r="AM85" s="553"/>
      <c r="AN85" s="553"/>
      <c r="AO85" s="553"/>
      <c r="AP85" s="553"/>
      <c r="AQ85" s="553"/>
      <c r="AR85" s="553"/>
      <c r="AS85" s="553"/>
      <c r="AT85" s="553"/>
      <c r="AU85" s="553"/>
      <c r="AV85" s="553"/>
      <c r="AW85" s="553"/>
    </row>
    <row r="86" spans="1:50" s="492" customFormat="1" ht="22.5">
      <c r="A86" s="1284"/>
      <c r="B86" s="1284">
        <v>1</v>
      </c>
      <c r="C86" s="866"/>
      <c r="D86" s="866"/>
      <c r="E86" s="868"/>
      <c r="F86" s="868"/>
      <c r="G86" s="866"/>
      <c r="H86" s="866"/>
      <c r="I86" s="863"/>
      <c r="J86" s="862"/>
      <c r="K86" s="873">
        <v>1</v>
      </c>
      <c r="L86" s="561" t="str">
        <f>mergeValue(A86) &amp;"."&amp; mergeValue(B86)</f>
        <v>1.1</v>
      </c>
      <c r="M86" s="515" t="s">
        <v>15</v>
      </c>
      <c r="N86" s="548"/>
      <c r="O86" s="1388"/>
      <c r="P86" s="1389"/>
      <c r="Q86" s="1389"/>
      <c r="R86" s="1389"/>
      <c r="S86" s="1389"/>
      <c r="T86" s="1389"/>
      <c r="U86" s="1389"/>
      <c r="V86" s="1389"/>
      <c r="W86" s="1389"/>
      <c r="X86" s="1389"/>
      <c r="Y86" s="1389"/>
      <c r="Z86" s="1389"/>
      <c r="AA86" s="1389"/>
      <c r="AB86" s="1389"/>
      <c r="AC86" s="1389"/>
      <c r="AD86" s="1389"/>
      <c r="AE86" s="1389"/>
      <c r="AF86" s="1389"/>
      <c r="AG86" s="1389"/>
      <c r="AH86" s="1389"/>
      <c r="AI86" s="1389"/>
      <c r="AJ86" s="1390"/>
      <c r="AK86" s="1125" t="s">
        <v>459</v>
      </c>
      <c r="AL86" s="553"/>
      <c r="AM86" s="553"/>
      <c r="AN86" s="553"/>
      <c r="AO86" s="553"/>
      <c r="AP86" s="553"/>
      <c r="AQ86" s="553"/>
      <c r="AR86" s="553"/>
      <c r="AS86" s="553"/>
      <c r="AT86" s="553"/>
      <c r="AU86" s="553"/>
      <c r="AV86" s="553"/>
      <c r="AW86" s="553"/>
    </row>
    <row r="87" spans="1:50" s="492" customFormat="1" ht="22.5">
      <c r="A87" s="1284"/>
      <c r="B87" s="1284"/>
      <c r="C87" s="1284">
        <v>1</v>
      </c>
      <c r="D87" s="866"/>
      <c r="E87" s="868"/>
      <c r="F87" s="868"/>
      <c r="G87" s="866"/>
      <c r="H87" s="866"/>
      <c r="I87" s="870"/>
      <c r="J87" s="862"/>
      <c r="K87" s="873">
        <v>1</v>
      </c>
      <c r="L87" s="561" t="str">
        <f>mergeValue(A87) &amp;"."&amp; mergeValue(B87)&amp;"."&amp; mergeValue(C87)</f>
        <v>1.1.1</v>
      </c>
      <c r="M87" s="516" t="s">
        <v>7</v>
      </c>
      <c r="N87" s="548"/>
      <c r="O87" s="1388"/>
      <c r="P87" s="1389"/>
      <c r="Q87" s="1389"/>
      <c r="R87" s="1389"/>
      <c r="S87" s="1389"/>
      <c r="T87" s="1389"/>
      <c r="U87" s="1389"/>
      <c r="V87" s="1389"/>
      <c r="W87" s="1389"/>
      <c r="X87" s="1389"/>
      <c r="Y87" s="1389"/>
      <c r="Z87" s="1389"/>
      <c r="AA87" s="1389"/>
      <c r="AB87" s="1389"/>
      <c r="AC87" s="1389"/>
      <c r="AD87" s="1389"/>
      <c r="AE87" s="1389"/>
      <c r="AF87" s="1389"/>
      <c r="AG87" s="1389"/>
      <c r="AH87" s="1389"/>
      <c r="AI87" s="1389"/>
      <c r="AJ87" s="1390"/>
      <c r="AK87" s="1125" t="s">
        <v>600</v>
      </c>
      <c r="AL87" s="553"/>
      <c r="AM87" s="553"/>
      <c r="AN87" s="553"/>
      <c r="AO87" s="553"/>
      <c r="AP87" s="553"/>
      <c r="AQ87" s="553"/>
      <c r="AR87" s="553"/>
      <c r="AS87" s="553"/>
      <c r="AT87" s="553"/>
      <c r="AU87" s="553"/>
      <c r="AV87" s="553"/>
      <c r="AW87" s="553"/>
    </row>
    <row r="88" spans="1:50" s="492" customFormat="1" ht="22.5">
      <c r="A88" s="1284"/>
      <c r="B88" s="1284"/>
      <c r="C88" s="1284"/>
      <c r="D88" s="1284">
        <v>1</v>
      </c>
      <c r="E88" s="868"/>
      <c r="F88" s="868"/>
      <c r="G88" s="866"/>
      <c r="H88" s="866"/>
      <c r="I88" s="1284">
        <v>1</v>
      </c>
      <c r="J88" s="862"/>
      <c r="K88" s="873">
        <v>1</v>
      </c>
      <c r="L88" s="561" t="str">
        <f>mergeValue(A88) &amp;"."&amp; mergeValue(B88)&amp;"."&amp; mergeValue(C88)&amp;"."&amp; mergeValue(D88)</f>
        <v>1.1.1.1</v>
      </c>
      <c r="M88" s="517" t="s">
        <v>21</v>
      </c>
      <c r="N88" s="548"/>
      <c r="O88" s="1388"/>
      <c r="P88" s="1389"/>
      <c r="Q88" s="1389"/>
      <c r="R88" s="1389"/>
      <c r="S88" s="1389"/>
      <c r="T88" s="1389"/>
      <c r="U88" s="1389"/>
      <c r="V88" s="1389"/>
      <c r="W88" s="1389"/>
      <c r="X88" s="1389"/>
      <c r="Y88" s="1389"/>
      <c r="Z88" s="1389"/>
      <c r="AA88" s="1389"/>
      <c r="AB88" s="1389"/>
      <c r="AC88" s="1389"/>
      <c r="AD88" s="1389"/>
      <c r="AE88" s="1389"/>
      <c r="AF88" s="1389"/>
      <c r="AG88" s="1389"/>
      <c r="AH88" s="1389"/>
      <c r="AI88" s="1389"/>
      <c r="AJ88" s="1390"/>
      <c r="AK88" s="1125" t="s">
        <v>601</v>
      </c>
      <c r="AL88" s="553"/>
      <c r="AM88" s="553"/>
      <c r="AN88" s="553"/>
      <c r="AO88" s="553"/>
      <c r="AP88" s="553"/>
      <c r="AQ88" s="553"/>
      <c r="AR88" s="553"/>
      <c r="AS88" s="553"/>
      <c r="AT88" s="553"/>
      <c r="AU88" s="553"/>
      <c r="AV88" s="553"/>
      <c r="AW88" s="553"/>
    </row>
    <row r="89" spans="1:50" s="492" customFormat="1" ht="11.25" hidden="1" customHeight="1">
      <c r="A89" s="1284"/>
      <c r="B89" s="1284"/>
      <c r="C89" s="1284"/>
      <c r="D89" s="1284"/>
      <c r="E89" s="1284">
        <v>1</v>
      </c>
      <c r="F89" s="868"/>
      <c r="G89" s="866"/>
      <c r="H89" s="866"/>
      <c r="I89" s="1284"/>
      <c r="J89" s="868"/>
      <c r="K89" s="873">
        <v>1</v>
      </c>
      <c r="L89" s="561"/>
      <c r="M89" s="523"/>
      <c r="N89" s="549"/>
      <c r="O89" s="1419"/>
      <c r="P89" s="1422"/>
      <c r="Q89" s="1422"/>
      <c r="R89" s="1422"/>
      <c r="S89" s="1422"/>
      <c r="T89" s="1422"/>
      <c r="U89" s="1422"/>
      <c r="V89" s="1422"/>
      <c r="W89" s="1422"/>
      <c r="X89" s="1422"/>
      <c r="Y89" s="1422"/>
      <c r="Z89" s="1422"/>
      <c r="AA89" s="1422"/>
      <c r="AB89" s="1422"/>
      <c r="AC89" s="1422"/>
      <c r="AD89" s="1422"/>
      <c r="AE89" s="1422"/>
      <c r="AF89" s="1422"/>
      <c r="AG89" s="1422"/>
      <c r="AH89" s="1422"/>
      <c r="AI89" s="1422"/>
      <c r="AJ89" s="1423"/>
      <c r="AK89" s="1086"/>
      <c r="AL89" s="553"/>
      <c r="AM89" s="553"/>
      <c r="AN89" s="553"/>
      <c r="AO89" s="553"/>
      <c r="AP89" s="553"/>
      <c r="AQ89" s="553"/>
      <c r="AR89" s="553"/>
      <c r="AS89" s="553"/>
      <c r="AT89" s="553"/>
      <c r="AU89" s="553"/>
      <c r="AV89" s="553"/>
      <c r="AW89" s="553"/>
    </row>
    <row r="90" spans="1:50" s="492" customFormat="1" ht="33.75">
      <c r="A90" s="1284"/>
      <c r="B90" s="1284"/>
      <c r="C90" s="1284"/>
      <c r="D90" s="1284"/>
      <c r="E90" s="1284"/>
      <c r="F90" s="1284">
        <v>1</v>
      </c>
      <c r="G90" s="866"/>
      <c r="H90" s="866"/>
      <c r="I90" s="1284"/>
      <c r="J90" s="1329"/>
      <c r="K90" s="873">
        <v>1</v>
      </c>
      <c r="L90" s="561" t="str">
        <f>mergeValue(A90) &amp;"."&amp; mergeValue(B90)&amp;"."&amp; mergeValue(C90)&amp;"."&amp; mergeValue(D90)&amp;"."&amp;  mergeValue(F90)</f>
        <v>1.1.1.1.1</v>
      </c>
      <c r="M90" s="523" t="s">
        <v>9</v>
      </c>
      <c r="N90" s="549"/>
      <c r="O90" s="1287"/>
      <c r="P90" s="1288"/>
      <c r="Q90" s="1288"/>
      <c r="R90" s="1288"/>
      <c r="S90" s="1288"/>
      <c r="T90" s="1288"/>
      <c r="U90" s="1288"/>
      <c r="V90" s="1288"/>
      <c r="W90" s="1288"/>
      <c r="X90" s="1288"/>
      <c r="Y90" s="1288"/>
      <c r="Z90" s="1288"/>
      <c r="AA90" s="1288"/>
      <c r="AB90" s="1288"/>
      <c r="AC90" s="1288"/>
      <c r="AD90" s="1288"/>
      <c r="AE90" s="1288"/>
      <c r="AF90" s="1288"/>
      <c r="AG90" s="1288"/>
      <c r="AH90" s="1288"/>
      <c r="AI90" s="1288"/>
      <c r="AJ90" s="1289"/>
      <c r="AK90" s="1125" t="s">
        <v>720</v>
      </c>
      <c r="AL90" s="553"/>
      <c r="AM90" s="557" t="str">
        <f>strCheckUnique(AN90:AN93)</f>
        <v/>
      </c>
      <c r="AN90" s="553"/>
      <c r="AO90" s="557"/>
      <c r="AP90" s="553"/>
      <c r="AQ90" s="553"/>
      <c r="AR90" s="553"/>
      <c r="AS90" s="553"/>
      <c r="AT90" s="553"/>
      <c r="AU90" s="553"/>
      <c r="AV90" s="553"/>
      <c r="AW90" s="553"/>
    </row>
    <row r="91" spans="1:50" s="492" customFormat="1" ht="99" customHeight="1">
      <c r="A91" s="1284"/>
      <c r="B91" s="1284"/>
      <c r="C91" s="1284"/>
      <c r="D91" s="1284"/>
      <c r="E91" s="1284"/>
      <c r="F91" s="1284"/>
      <c r="G91" s="866">
        <v>1</v>
      </c>
      <c r="H91" s="866"/>
      <c r="I91" s="1284"/>
      <c r="J91" s="1329"/>
      <c r="K91" s="865"/>
      <c r="L91" s="561" t="str">
        <f>mergeValue(A91) &amp;"."&amp; mergeValue(B91)&amp;"."&amp; mergeValue(C91)&amp;"."&amp; mergeValue(D91)&amp;"."&amp;  mergeValue(F91)&amp;"."&amp;  mergeValue(G91)</f>
        <v>1.1.1.1.1.1</v>
      </c>
      <c r="M91" s="1010"/>
      <c r="N91" s="554"/>
      <c r="O91" s="648"/>
      <c r="P91" s="531"/>
      <c r="Q91" s="531"/>
      <c r="R91" s="1290"/>
      <c r="S91" s="1292" t="s">
        <v>82</v>
      </c>
      <c r="T91" s="1290"/>
      <c r="U91" s="1292" t="s">
        <v>82</v>
      </c>
      <c r="V91" s="648"/>
      <c r="W91" s="725"/>
      <c r="X91" s="725"/>
      <c r="Y91" s="1290"/>
      <c r="Z91" s="1292" t="s">
        <v>82</v>
      </c>
      <c r="AA91" s="1290"/>
      <c r="AB91" s="1292" t="s">
        <v>82</v>
      </c>
      <c r="AC91" s="648"/>
      <c r="AD91" s="725"/>
      <c r="AE91" s="725"/>
      <c r="AF91" s="1290"/>
      <c r="AG91" s="1292" t="s">
        <v>82</v>
      </c>
      <c r="AH91" s="1290"/>
      <c r="AI91" s="1292" t="s">
        <v>83</v>
      </c>
      <c r="AJ91" s="506"/>
      <c r="AK91" s="1302" t="s">
        <v>733</v>
      </c>
      <c r="AL91" s="553" t="str">
        <f>strCheckDate(O92:AJ92)</f>
        <v/>
      </c>
      <c r="AM91" s="557"/>
      <c r="AN91" s="557" t="str">
        <f>IF(M91="","",M91 )</f>
        <v/>
      </c>
      <c r="AO91" s="557"/>
      <c r="AP91" s="557"/>
      <c r="AQ91" s="557"/>
      <c r="AR91" s="553"/>
      <c r="AS91" s="553"/>
      <c r="AT91" s="553"/>
      <c r="AU91" s="553"/>
      <c r="AV91" s="553"/>
      <c r="AW91" s="553"/>
    </row>
    <row r="92" spans="1:50" s="492" customFormat="1" ht="11.25" hidden="1" customHeight="1">
      <c r="A92" s="1284"/>
      <c r="B92" s="1284"/>
      <c r="C92" s="1284"/>
      <c r="D92" s="1284"/>
      <c r="E92" s="1284"/>
      <c r="F92" s="1284"/>
      <c r="G92" s="866"/>
      <c r="H92" s="866"/>
      <c r="I92" s="1284"/>
      <c r="J92" s="1329"/>
      <c r="K92" s="873">
        <v>1</v>
      </c>
      <c r="L92" s="568"/>
      <c r="M92" s="614"/>
      <c r="N92" s="554"/>
      <c r="O92" s="531"/>
      <c r="P92" s="531"/>
      <c r="Q92" s="552" t="str">
        <f>R91 &amp; "-" &amp; T91</f>
        <v>-</v>
      </c>
      <c r="R92" s="1290"/>
      <c r="S92" s="1292"/>
      <c r="T92" s="1290"/>
      <c r="U92" s="1292"/>
      <c r="V92" s="725"/>
      <c r="W92" s="725"/>
      <c r="X92" s="731" t="str">
        <f>Y91 &amp; "-" &amp; AA91</f>
        <v>-</v>
      </c>
      <c r="Y92" s="1290"/>
      <c r="Z92" s="1292"/>
      <c r="AA92" s="1290"/>
      <c r="AB92" s="1292"/>
      <c r="AC92" s="725"/>
      <c r="AD92" s="725"/>
      <c r="AE92" s="731" t="str">
        <f>AF91 &amp; "-" &amp; AH91</f>
        <v>-</v>
      </c>
      <c r="AF92" s="1290"/>
      <c r="AG92" s="1292"/>
      <c r="AH92" s="1290"/>
      <c r="AI92" s="1292"/>
      <c r="AJ92" s="506"/>
      <c r="AK92" s="1303"/>
      <c r="AL92" s="553"/>
      <c r="AM92" s="557"/>
      <c r="AN92" s="557"/>
      <c r="AO92" s="557"/>
      <c r="AP92" s="557"/>
      <c r="AQ92" s="557"/>
      <c r="AR92" s="553"/>
      <c r="AS92" s="553"/>
      <c r="AT92" s="553"/>
      <c r="AU92" s="553"/>
      <c r="AV92" s="553"/>
      <c r="AW92" s="553"/>
    </row>
    <row r="93" spans="1:50" s="491" customFormat="1" ht="15" customHeight="1">
      <c r="A93" s="1284"/>
      <c r="B93" s="1284"/>
      <c r="C93" s="1284"/>
      <c r="D93" s="1284"/>
      <c r="E93" s="1284"/>
      <c r="F93" s="1284"/>
      <c r="G93" s="866"/>
      <c r="H93" s="866"/>
      <c r="I93" s="1284"/>
      <c r="J93" s="1329"/>
      <c r="K93" s="873">
        <v>1</v>
      </c>
      <c r="L93" s="507"/>
      <c r="M93" s="525" t="s">
        <v>24</v>
      </c>
      <c r="N93" s="520"/>
      <c r="O93" s="514"/>
      <c r="P93" s="514"/>
      <c r="Q93" s="514"/>
      <c r="R93" s="541"/>
      <c r="S93" s="533"/>
      <c r="T93" s="532"/>
      <c r="U93" s="520"/>
      <c r="V93" s="719"/>
      <c r="W93" s="719"/>
      <c r="X93" s="719"/>
      <c r="Y93" s="728"/>
      <c r="Z93" s="953"/>
      <c r="AA93" s="952"/>
      <c r="AB93" s="948"/>
      <c r="AC93" s="719"/>
      <c r="AD93" s="719"/>
      <c r="AE93" s="719"/>
      <c r="AF93" s="728"/>
      <c r="AG93" s="953"/>
      <c r="AH93" s="952"/>
      <c r="AI93" s="948"/>
      <c r="AJ93" s="529"/>
      <c r="AK93" s="1304"/>
      <c r="AL93" s="555"/>
      <c r="AM93" s="555"/>
      <c r="AN93" s="555"/>
      <c r="AO93" s="555"/>
      <c r="AP93" s="555"/>
      <c r="AQ93" s="555"/>
      <c r="AR93" s="555"/>
      <c r="AS93" s="555"/>
      <c r="AT93" s="555"/>
      <c r="AU93" s="555"/>
      <c r="AV93" s="555"/>
      <c r="AW93" s="555"/>
    </row>
    <row r="94" spans="1:50" s="491" customFormat="1" ht="15" customHeight="1">
      <c r="A94" s="1284"/>
      <c r="B94" s="1284"/>
      <c r="C94" s="1284"/>
      <c r="D94" s="1284"/>
      <c r="E94" s="1284"/>
      <c r="F94" s="868"/>
      <c r="G94" s="868"/>
      <c r="H94" s="866"/>
      <c r="I94" s="1284"/>
      <c r="J94" s="868"/>
      <c r="K94" s="872"/>
      <c r="L94" s="507"/>
      <c r="M94" s="520" t="s">
        <v>10</v>
      </c>
      <c r="N94" s="525"/>
      <c r="O94" s="525"/>
      <c r="P94" s="525"/>
      <c r="Q94" s="525"/>
      <c r="R94" s="525"/>
      <c r="S94" s="525"/>
      <c r="T94" s="525"/>
      <c r="U94" s="525"/>
      <c r="V94" s="525"/>
      <c r="W94" s="525"/>
      <c r="X94" s="525"/>
      <c r="Y94" s="525"/>
      <c r="Z94" s="525"/>
      <c r="AA94" s="525"/>
      <c r="AB94" s="525"/>
      <c r="AC94" s="525"/>
      <c r="AD94" s="525"/>
      <c r="AE94" s="525"/>
      <c r="AF94" s="525"/>
      <c r="AG94" s="525"/>
      <c r="AH94" s="525"/>
      <c r="AI94" s="525"/>
      <c r="AJ94" s="525"/>
      <c r="AK94" s="529"/>
      <c r="AL94" s="555"/>
      <c r="AM94" s="555"/>
      <c r="AN94" s="555"/>
      <c r="AO94" s="555"/>
      <c r="AP94" s="555"/>
      <c r="AQ94" s="555"/>
      <c r="AR94" s="555"/>
      <c r="AS94" s="555"/>
      <c r="AT94" s="555"/>
      <c r="AU94" s="555"/>
      <c r="AV94" s="555"/>
      <c r="AW94" s="555"/>
      <c r="AX94" s="555"/>
    </row>
    <row r="95" spans="1:50" s="491" customFormat="1" ht="15" hidden="1" customHeight="1">
      <c r="A95" s="1284"/>
      <c r="B95" s="1284"/>
      <c r="C95" s="1284"/>
      <c r="D95" s="1284"/>
      <c r="E95" s="868"/>
      <c r="F95" s="868"/>
      <c r="G95" s="868"/>
      <c r="H95" s="866"/>
      <c r="I95" s="1284"/>
      <c r="J95" s="868"/>
      <c r="K95" s="872"/>
      <c r="L95" s="507"/>
      <c r="M95" s="520"/>
      <c r="N95" s="525"/>
      <c r="O95" s="525"/>
      <c r="P95" s="525"/>
      <c r="Q95" s="525"/>
      <c r="R95" s="525"/>
      <c r="S95" s="525"/>
      <c r="T95" s="525"/>
      <c r="U95" s="525"/>
      <c r="V95" s="525"/>
      <c r="W95" s="525"/>
      <c r="X95" s="525"/>
      <c r="Y95" s="525"/>
      <c r="Z95" s="525"/>
      <c r="AA95" s="525"/>
      <c r="AB95" s="525"/>
      <c r="AC95" s="525"/>
      <c r="AD95" s="525"/>
      <c r="AE95" s="525"/>
      <c r="AF95" s="525"/>
      <c r="AG95" s="525"/>
      <c r="AH95" s="525"/>
      <c r="AI95" s="525"/>
      <c r="AJ95" s="525"/>
      <c r="AK95" s="529"/>
      <c r="AL95" s="555"/>
      <c r="AM95" s="555"/>
      <c r="AN95" s="555"/>
      <c r="AO95" s="555"/>
      <c r="AP95" s="555"/>
      <c r="AQ95" s="555"/>
      <c r="AR95" s="555"/>
      <c r="AS95" s="555"/>
      <c r="AT95" s="555"/>
      <c r="AU95" s="555"/>
      <c r="AV95" s="555"/>
      <c r="AW95" s="555"/>
      <c r="AX95" s="555"/>
    </row>
    <row r="96" spans="1:50" s="491" customFormat="1" ht="15" customHeight="1">
      <c r="A96" s="1284"/>
      <c r="B96" s="1284"/>
      <c r="C96" s="1284"/>
      <c r="D96" s="871"/>
      <c r="E96" s="871"/>
      <c r="F96" s="868"/>
      <c r="G96" s="866"/>
      <c r="H96" s="866"/>
      <c r="I96" s="864"/>
      <c r="J96" s="861"/>
      <c r="K96" s="873">
        <v>1</v>
      </c>
      <c r="L96" s="507"/>
      <c r="M96" s="519" t="s">
        <v>16</v>
      </c>
      <c r="N96" s="518"/>
      <c r="O96" s="514"/>
      <c r="P96" s="514"/>
      <c r="Q96" s="514"/>
      <c r="R96" s="541"/>
      <c r="S96" s="533"/>
      <c r="T96" s="532"/>
      <c r="U96" s="518"/>
      <c r="V96" s="719"/>
      <c r="W96" s="719"/>
      <c r="X96" s="719"/>
      <c r="Y96" s="728"/>
      <c r="Z96" s="953"/>
      <c r="AA96" s="952"/>
      <c r="AB96" s="1082"/>
      <c r="AC96" s="719"/>
      <c r="AD96" s="719"/>
      <c r="AE96" s="719"/>
      <c r="AF96" s="728"/>
      <c r="AG96" s="953"/>
      <c r="AH96" s="952"/>
      <c r="AI96" s="1082"/>
      <c r="AJ96" s="533"/>
      <c r="AK96" s="529"/>
      <c r="AL96" s="555"/>
      <c r="AM96" s="555"/>
      <c r="AN96" s="555"/>
      <c r="AO96" s="555"/>
      <c r="AP96" s="555"/>
      <c r="AQ96" s="555"/>
      <c r="AR96" s="555"/>
      <c r="AS96" s="555"/>
      <c r="AT96" s="555"/>
      <c r="AU96" s="555"/>
      <c r="AV96" s="555"/>
      <c r="AW96" s="555"/>
    </row>
    <row r="97" spans="1:64" s="491" customFormat="1" ht="15" customHeight="1">
      <c r="A97" s="1284"/>
      <c r="B97" s="1284"/>
      <c r="C97" s="871"/>
      <c r="D97" s="871"/>
      <c r="E97" s="871"/>
      <c r="F97" s="871"/>
      <c r="G97" s="866"/>
      <c r="H97" s="866"/>
      <c r="I97" s="874"/>
      <c r="J97" s="861"/>
      <c r="K97" s="873">
        <v>1</v>
      </c>
      <c r="L97" s="507"/>
      <c r="M97" s="518" t="s">
        <v>17</v>
      </c>
      <c r="N97" s="518"/>
      <c r="O97" s="514"/>
      <c r="P97" s="514"/>
      <c r="Q97" s="514"/>
      <c r="R97" s="541"/>
      <c r="S97" s="533"/>
      <c r="T97" s="532"/>
      <c r="U97" s="518"/>
      <c r="V97" s="719"/>
      <c r="W97" s="719"/>
      <c r="X97" s="719"/>
      <c r="Y97" s="728"/>
      <c r="Z97" s="953"/>
      <c r="AA97" s="952"/>
      <c r="AB97" s="1082"/>
      <c r="AC97" s="719"/>
      <c r="AD97" s="719"/>
      <c r="AE97" s="719"/>
      <c r="AF97" s="728"/>
      <c r="AG97" s="953"/>
      <c r="AH97" s="952"/>
      <c r="AI97" s="1082"/>
      <c r="AJ97" s="533"/>
      <c r="AK97" s="529"/>
      <c r="AL97" s="555"/>
      <c r="AM97" s="555"/>
      <c r="AN97" s="555"/>
      <c r="AO97" s="555"/>
      <c r="AP97" s="555"/>
      <c r="AQ97" s="555"/>
      <c r="AR97" s="555"/>
      <c r="AS97" s="555"/>
      <c r="AT97" s="555"/>
      <c r="AU97" s="555"/>
      <c r="AV97" s="555"/>
      <c r="AW97" s="555"/>
    </row>
    <row r="98" spans="1:64" s="491" customFormat="1" ht="15" customHeight="1">
      <c r="A98" s="1284"/>
      <c r="B98" s="871"/>
      <c r="C98" s="871"/>
      <c r="D98" s="871"/>
      <c r="E98" s="871"/>
      <c r="F98" s="871"/>
      <c r="G98" s="866"/>
      <c r="H98" s="866"/>
      <c r="I98" s="864"/>
      <c r="J98" s="861"/>
      <c r="K98" s="873">
        <v>1</v>
      </c>
      <c r="L98" s="507"/>
      <c r="M98" s="527" t="s">
        <v>18</v>
      </c>
      <c r="N98" s="518"/>
      <c r="O98" s="514"/>
      <c r="P98" s="514"/>
      <c r="Q98" s="514"/>
      <c r="R98" s="541"/>
      <c r="S98" s="533"/>
      <c r="T98" s="532"/>
      <c r="U98" s="518"/>
      <c r="V98" s="719"/>
      <c r="W98" s="719"/>
      <c r="X98" s="719"/>
      <c r="Y98" s="728"/>
      <c r="Z98" s="953"/>
      <c r="AA98" s="952"/>
      <c r="AB98" s="1082"/>
      <c r="AC98" s="719"/>
      <c r="AD98" s="719"/>
      <c r="AE98" s="719"/>
      <c r="AF98" s="728"/>
      <c r="AG98" s="953"/>
      <c r="AH98" s="952"/>
      <c r="AI98" s="1082"/>
      <c r="AJ98" s="533"/>
      <c r="AK98" s="529"/>
      <c r="AL98" s="555"/>
      <c r="AM98" s="555"/>
      <c r="AN98" s="555"/>
      <c r="AO98" s="555"/>
      <c r="AP98" s="555"/>
      <c r="AQ98" s="555"/>
      <c r="AR98" s="555"/>
      <c r="AS98" s="555"/>
      <c r="AT98" s="555"/>
      <c r="AU98" s="555"/>
      <c r="AV98" s="555"/>
      <c r="AW98" s="555"/>
    </row>
    <row r="99" spans="1:64" s="491" customFormat="1" ht="15" customHeight="1">
      <c r="A99" s="860"/>
      <c r="B99" s="860"/>
      <c r="C99" s="860"/>
      <c r="D99" s="860"/>
      <c r="E99" s="860"/>
      <c r="F99" s="860"/>
      <c r="G99" s="860"/>
      <c r="H99" s="860"/>
      <c r="I99" s="860"/>
      <c r="J99" s="860"/>
      <c r="K99" s="860"/>
      <c r="L99" s="462"/>
      <c r="M99" s="534" t="s">
        <v>307</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64"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64" s="34" customFormat="1" ht="17.100000000000001" customHeight="1">
      <c r="G101" s="34" t="s">
        <v>12</v>
      </c>
      <c r="I101" s="34" t="s">
        <v>66</v>
      </c>
      <c r="V101" s="151"/>
    </row>
    <row r="102" spans="1:64" ht="17.100000000000001" customHeight="1">
      <c r="X102" s="439"/>
      <c r="Y102" s="40"/>
      <c r="Z102" s="40"/>
    </row>
    <row r="103" spans="1:64" s="492" customFormat="1" ht="22.5">
      <c r="A103" s="1284">
        <v>1</v>
      </c>
      <c r="B103" s="1020"/>
      <c r="C103" s="1020"/>
      <c r="D103" s="1020"/>
      <c r="E103" s="1021"/>
      <c r="F103" s="1022"/>
      <c r="G103" s="1020"/>
      <c r="H103" s="1020"/>
      <c r="I103" s="1001"/>
      <c r="J103" s="1006"/>
      <c r="K103" s="1006"/>
      <c r="L103" s="561">
        <f>mergeValue(A103)</f>
        <v>1</v>
      </c>
      <c r="M103" s="609" t="s">
        <v>19</v>
      </c>
      <c r="N103" s="548"/>
      <c r="O103" s="1388"/>
      <c r="P103" s="1389"/>
      <c r="Q103" s="1389"/>
      <c r="R103" s="1389"/>
      <c r="S103" s="1389"/>
      <c r="T103" s="1389"/>
      <c r="U103" s="1389"/>
      <c r="V103" s="1389"/>
      <c r="W103" s="1389"/>
      <c r="X103" s="1389"/>
      <c r="Y103" s="1389"/>
      <c r="Z103" s="1389"/>
      <c r="AA103" s="1389"/>
      <c r="AB103" s="1389"/>
      <c r="AC103" s="1389"/>
      <c r="AD103" s="1389"/>
      <c r="AE103" s="1389"/>
      <c r="AF103" s="1389"/>
      <c r="AG103" s="1389"/>
      <c r="AH103" s="1389"/>
      <c r="AI103" s="1389"/>
      <c r="AJ103" s="1389"/>
      <c r="AK103" s="1389"/>
      <c r="AL103" s="1389"/>
      <c r="AM103" s="1389"/>
      <c r="AN103" s="1389"/>
      <c r="AO103" s="1389"/>
      <c r="AP103" s="1389"/>
      <c r="AQ103" s="1389"/>
      <c r="AR103" s="1389"/>
      <c r="AS103" s="1389"/>
      <c r="AT103" s="1389"/>
      <c r="AU103" s="1389"/>
      <c r="AV103" s="1389"/>
      <c r="AW103" s="1389"/>
      <c r="AX103" s="1389"/>
      <c r="AY103" s="1390"/>
      <c r="AZ103" s="1125" t="s">
        <v>718</v>
      </c>
      <c r="BA103" s="553"/>
      <c r="BB103" s="553"/>
      <c r="BC103" s="553"/>
      <c r="BD103" s="553"/>
      <c r="BE103" s="553"/>
      <c r="BF103" s="553"/>
      <c r="BG103" s="553"/>
      <c r="BH103" s="553"/>
      <c r="BI103" s="553"/>
      <c r="BJ103" s="553"/>
      <c r="BK103" s="553"/>
      <c r="BL103" s="553"/>
    </row>
    <row r="104" spans="1:64" s="492" customFormat="1" ht="22.5">
      <c r="A104" s="1284"/>
      <c r="B104" s="1284">
        <v>1</v>
      </c>
      <c r="C104" s="1020"/>
      <c r="D104" s="1020"/>
      <c r="E104" s="1022"/>
      <c r="F104" s="1022"/>
      <c r="G104" s="1020"/>
      <c r="H104" s="1020"/>
      <c r="I104" s="1008"/>
      <c r="J104" s="1003"/>
      <c r="K104" s="1002"/>
      <c r="L104" s="561" t="str">
        <f>mergeValue(A104) &amp;"."&amp; mergeValue(B104)</f>
        <v>1.1</v>
      </c>
      <c r="M104" s="515" t="s">
        <v>15</v>
      </c>
      <c r="N104" s="548"/>
      <c r="O104" s="1388"/>
      <c r="P104" s="1389"/>
      <c r="Q104" s="1389"/>
      <c r="R104" s="1389"/>
      <c r="S104" s="1389"/>
      <c r="T104" s="1389"/>
      <c r="U104" s="1389"/>
      <c r="V104" s="1389"/>
      <c r="W104" s="1389"/>
      <c r="X104" s="1389"/>
      <c r="Y104" s="1389"/>
      <c r="Z104" s="1389"/>
      <c r="AA104" s="1389"/>
      <c r="AB104" s="1389"/>
      <c r="AC104" s="1389"/>
      <c r="AD104" s="1389"/>
      <c r="AE104" s="1389"/>
      <c r="AF104" s="1389"/>
      <c r="AG104" s="1389"/>
      <c r="AH104" s="1389"/>
      <c r="AI104" s="1389"/>
      <c r="AJ104" s="1389"/>
      <c r="AK104" s="1389"/>
      <c r="AL104" s="1389"/>
      <c r="AM104" s="1389"/>
      <c r="AN104" s="1389"/>
      <c r="AO104" s="1389"/>
      <c r="AP104" s="1389"/>
      <c r="AQ104" s="1389"/>
      <c r="AR104" s="1389"/>
      <c r="AS104" s="1389"/>
      <c r="AT104" s="1389"/>
      <c r="AU104" s="1389"/>
      <c r="AV104" s="1389"/>
      <c r="AW104" s="1389"/>
      <c r="AX104" s="1389"/>
      <c r="AY104" s="1390"/>
      <c r="AZ104" s="1125" t="s">
        <v>459</v>
      </c>
      <c r="BA104" s="553"/>
      <c r="BB104" s="553"/>
      <c r="BC104" s="553"/>
      <c r="BD104" s="553"/>
      <c r="BE104" s="553"/>
      <c r="BF104" s="553"/>
      <c r="BG104" s="553"/>
      <c r="BH104" s="553"/>
      <c r="BI104" s="553"/>
      <c r="BJ104" s="553"/>
      <c r="BK104" s="553"/>
      <c r="BL104" s="553"/>
    </row>
    <row r="105" spans="1:64" s="492" customFormat="1" ht="22.5">
      <c r="A105" s="1284"/>
      <c r="B105" s="1284"/>
      <c r="C105" s="1284">
        <v>1</v>
      </c>
      <c r="D105" s="1020"/>
      <c r="E105" s="1022"/>
      <c r="F105" s="1022"/>
      <c r="G105" s="1020"/>
      <c r="H105" s="1020"/>
      <c r="I105" s="1008"/>
      <c r="J105" s="1003"/>
      <c r="K105" s="1002"/>
      <c r="L105" s="561" t="str">
        <f>mergeValue(A105) &amp;"."&amp; mergeValue(B105)&amp;"."&amp; mergeValue(C105)</f>
        <v>1.1.1</v>
      </c>
      <c r="M105" s="516" t="s">
        <v>7</v>
      </c>
      <c r="N105" s="548"/>
      <c r="O105" s="1388"/>
      <c r="P105" s="1389"/>
      <c r="Q105" s="1389"/>
      <c r="R105" s="1389"/>
      <c r="S105" s="1389"/>
      <c r="T105" s="1389"/>
      <c r="U105" s="1389"/>
      <c r="V105" s="1389"/>
      <c r="W105" s="1389"/>
      <c r="X105" s="1389"/>
      <c r="Y105" s="1389"/>
      <c r="Z105" s="1389"/>
      <c r="AA105" s="1389"/>
      <c r="AB105" s="1389"/>
      <c r="AC105" s="1389"/>
      <c r="AD105" s="1389"/>
      <c r="AE105" s="1389"/>
      <c r="AF105" s="1389"/>
      <c r="AG105" s="1389"/>
      <c r="AH105" s="1389"/>
      <c r="AI105" s="1389"/>
      <c r="AJ105" s="1389"/>
      <c r="AK105" s="1389"/>
      <c r="AL105" s="1389"/>
      <c r="AM105" s="1389"/>
      <c r="AN105" s="1389"/>
      <c r="AO105" s="1389"/>
      <c r="AP105" s="1389"/>
      <c r="AQ105" s="1389"/>
      <c r="AR105" s="1389"/>
      <c r="AS105" s="1389"/>
      <c r="AT105" s="1389"/>
      <c r="AU105" s="1389"/>
      <c r="AV105" s="1389"/>
      <c r="AW105" s="1389"/>
      <c r="AX105" s="1389"/>
      <c r="AY105" s="1390"/>
      <c r="AZ105" s="1125" t="s">
        <v>600</v>
      </c>
      <c r="BA105" s="553"/>
      <c r="BB105" s="553"/>
      <c r="BC105" s="553"/>
      <c r="BD105" s="553"/>
      <c r="BE105" s="553"/>
      <c r="BF105" s="553"/>
      <c r="BG105" s="553"/>
      <c r="BH105" s="553"/>
      <c r="BI105" s="553"/>
      <c r="BJ105" s="553"/>
      <c r="BK105" s="553"/>
      <c r="BL105" s="553"/>
    </row>
    <row r="106" spans="1:64" s="492" customFormat="1" ht="22.5">
      <c r="A106" s="1284"/>
      <c r="B106" s="1284"/>
      <c r="C106" s="1284"/>
      <c r="D106" s="1284">
        <v>1</v>
      </c>
      <c r="E106" s="1022"/>
      <c r="F106" s="1022"/>
      <c r="G106" s="1020"/>
      <c r="H106" s="1020"/>
      <c r="I106" s="1008"/>
      <c r="J106" s="1003"/>
      <c r="K106" s="1002"/>
      <c r="L106" s="561" t="str">
        <f>mergeValue(A106) &amp;"."&amp; mergeValue(B106)&amp;"."&amp; mergeValue(C106)&amp;"."&amp; mergeValue(D106)</f>
        <v>1.1.1.1</v>
      </c>
      <c r="M106" s="517" t="s">
        <v>21</v>
      </c>
      <c r="N106" s="548"/>
      <c r="O106" s="1388"/>
      <c r="P106" s="1389"/>
      <c r="Q106" s="1389"/>
      <c r="R106" s="1389"/>
      <c r="S106" s="1389"/>
      <c r="T106" s="1389"/>
      <c r="U106" s="1389"/>
      <c r="V106" s="1389"/>
      <c r="W106" s="1389"/>
      <c r="X106" s="1389"/>
      <c r="Y106" s="1389"/>
      <c r="Z106" s="1389"/>
      <c r="AA106" s="1389"/>
      <c r="AB106" s="1389"/>
      <c r="AC106" s="1389"/>
      <c r="AD106" s="1389"/>
      <c r="AE106" s="1389"/>
      <c r="AF106" s="1389"/>
      <c r="AG106" s="1389"/>
      <c r="AH106" s="1389"/>
      <c r="AI106" s="1389"/>
      <c r="AJ106" s="1389"/>
      <c r="AK106" s="1389"/>
      <c r="AL106" s="1389"/>
      <c r="AM106" s="1389"/>
      <c r="AN106" s="1389"/>
      <c r="AO106" s="1389"/>
      <c r="AP106" s="1389"/>
      <c r="AQ106" s="1389"/>
      <c r="AR106" s="1389"/>
      <c r="AS106" s="1389"/>
      <c r="AT106" s="1389"/>
      <c r="AU106" s="1389"/>
      <c r="AV106" s="1389"/>
      <c r="AW106" s="1389"/>
      <c r="AX106" s="1389"/>
      <c r="AY106" s="1390"/>
      <c r="AZ106" s="1125" t="s">
        <v>601</v>
      </c>
      <c r="BA106" s="553"/>
      <c r="BB106" s="553"/>
      <c r="BC106" s="553"/>
      <c r="BD106" s="553"/>
      <c r="BE106" s="553"/>
      <c r="BF106" s="553"/>
      <c r="BG106" s="553"/>
      <c r="BH106" s="553"/>
      <c r="BI106" s="553"/>
      <c r="BJ106" s="553"/>
      <c r="BK106" s="553"/>
      <c r="BL106" s="553"/>
    </row>
    <row r="107" spans="1:64" s="492" customFormat="1" ht="14.25" hidden="1" customHeight="1">
      <c r="A107" s="1284"/>
      <c r="B107" s="1284"/>
      <c r="C107" s="1284"/>
      <c r="D107" s="1284"/>
      <c r="E107" s="1284">
        <v>1</v>
      </c>
      <c r="F107" s="1022"/>
      <c r="G107" s="1020"/>
      <c r="H107" s="1020"/>
      <c r="I107" s="1007"/>
      <c r="J107" s="1003"/>
      <c r="K107" s="1002"/>
      <c r="L107" s="561"/>
      <c r="M107" s="523"/>
      <c r="N107" s="549"/>
      <c r="O107" s="1419"/>
      <c r="P107" s="1422"/>
      <c r="Q107" s="1422"/>
      <c r="R107" s="1422"/>
      <c r="S107" s="1422"/>
      <c r="T107" s="1422"/>
      <c r="U107" s="1422"/>
      <c r="V107" s="1422"/>
      <c r="W107" s="1422"/>
      <c r="X107" s="1422"/>
      <c r="Y107" s="1422"/>
      <c r="Z107" s="1422"/>
      <c r="AA107" s="1422"/>
      <c r="AB107" s="1422"/>
      <c r="AC107" s="1422"/>
      <c r="AD107" s="1422"/>
      <c r="AE107" s="1422"/>
      <c r="AF107" s="1422"/>
      <c r="AG107" s="1422"/>
      <c r="AH107" s="1422"/>
      <c r="AI107" s="1422"/>
      <c r="AJ107" s="1422"/>
      <c r="AK107" s="1422"/>
      <c r="AL107" s="1422"/>
      <c r="AM107" s="1422"/>
      <c r="AN107" s="1422"/>
      <c r="AO107" s="1422"/>
      <c r="AP107" s="1422"/>
      <c r="AQ107" s="1422"/>
      <c r="AR107" s="1422"/>
      <c r="AS107" s="1422"/>
      <c r="AT107" s="1422"/>
      <c r="AU107" s="1422"/>
      <c r="AV107" s="1422"/>
      <c r="AW107" s="1422"/>
      <c r="AX107" s="1422"/>
      <c r="AY107" s="1423"/>
      <c r="AZ107" s="1125"/>
      <c r="BA107" s="553"/>
      <c r="BB107" s="553"/>
      <c r="BC107" s="553"/>
      <c r="BD107" s="553"/>
      <c r="BE107" s="553"/>
      <c r="BF107" s="553"/>
      <c r="BG107" s="553"/>
      <c r="BH107" s="553"/>
      <c r="BI107" s="553"/>
      <c r="BJ107" s="553"/>
      <c r="BK107" s="553"/>
      <c r="BL107" s="553"/>
    </row>
    <row r="108" spans="1:64" s="492" customFormat="1" ht="33.75">
      <c r="A108" s="1284"/>
      <c r="B108" s="1284"/>
      <c r="C108" s="1284"/>
      <c r="D108" s="1284"/>
      <c r="E108" s="1284"/>
      <c r="F108" s="1284">
        <v>1</v>
      </c>
      <c r="G108" s="1020"/>
      <c r="H108" s="1020"/>
      <c r="I108" s="1336"/>
      <c r="J108" s="1003"/>
      <c r="K108" s="1002"/>
      <c r="L108" s="561" t="str">
        <f>mergeValue(A108) &amp;"."&amp; mergeValue(B108)&amp;"."&amp; mergeValue(C108)&amp;"."&amp; mergeValue(D108)&amp;"."&amp; mergeValue(F108)</f>
        <v>1.1.1.1.1</v>
      </c>
      <c r="M108" s="524" t="s">
        <v>9</v>
      </c>
      <c r="N108" s="549"/>
      <c r="O108" s="1287"/>
      <c r="P108" s="1288"/>
      <c r="Q108" s="1288"/>
      <c r="R108" s="1288"/>
      <c r="S108" s="1288"/>
      <c r="T108" s="1288"/>
      <c r="U108" s="1288"/>
      <c r="V108" s="1288"/>
      <c r="W108" s="1288"/>
      <c r="X108" s="1288"/>
      <c r="Y108" s="1288"/>
      <c r="Z108" s="1288"/>
      <c r="AA108" s="1288"/>
      <c r="AB108" s="1288"/>
      <c r="AC108" s="1288"/>
      <c r="AD108" s="1288"/>
      <c r="AE108" s="1288"/>
      <c r="AF108" s="1288"/>
      <c r="AG108" s="1288"/>
      <c r="AH108" s="1288"/>
      <c r="AI108" s="1288"/>
      <c r="AJ108" s="1288"/>
      <c r="AK108" s="1288"/>
      <c r="AL108" s="1288"/>
      <c r="AM108" s="1288"/>
      <c r="AN108" s="1288"/>
      <c r="AO108" s="1288"/>
      <c r="AP108" s="1288"/>
      <c r="AQ108" s="1288"/>
      <c r="AR108" s="1288"/>
      <c r="AS108" s="1288"/>
      <c r="AT108" s="1288"/>
      <c r="AU108" s="1288"/>
      <c r="AV108" s="1288"/>
      <c r="AW108" s="1288"/>
      <c r="AX108" s="1288"/>
      <c r="AY108" s="1289"/>
      <c r="AZ108" s="1125" t="s">
        <v>720</v>
      </c>
      <c r="BA108" s="553"/>
      <c r="BB108" s="557" t="str">
        <f>strCheckUnique(BC108:BC112)</f>
        <v/>
      </c>
      <c r="BC108" s="553"/>
      <c r="BD108" s="557"/>
      <c r="BE108" s="553"/>
      <c r="BF108" s="553"/>
      <c r="BG108" s="553"/>
      <c r="BH108" s="553"/>
      <c r="BI108" s="553"/>
      <c r="BJ108" s="553"/>
      <c r="BK108" s="553"/>
      <c r="BL108" s="553"/>
    </row>
    <row r="109" spans="1:64" s="492" customFormat="1" ht="56.25" customHeight="1">
      <c r="A109" s="1284"/>
      <c r="B109" s="1284"/>
      <c r="C109" s="1284"/>
      <c r="D109" s="1284"/>
      <c r="E109" s="1284"/>
      <c r="F109" s="1284"/>
      <c r="G109" s="1284">
        <v>1</v>
      </c>
      <c r="H109" s="1020"/>
      <c r="I109" s="1336"/>
      <c r="J109" s="1337"/>
      <c r="K109" s="1009"/>
      <c r="L109" s="561" t="str">
        <f>mergeValue(A109) &amp;"."&amp; mergeValue(B109)&amp;"."&amp; mergeValue(C109)&amp;"."&amp; mergeValue(D109)&amp;"."&amp; mergeValue(F109)&amp;"."&amp; mergeValue(G109)</f>
        <v>1.1.1.1.1.1</v>
      </c>
      <c r="M109" s="1010"/>
      <c r="N109" s="614"/>
      <c r="O109" s="648"/>
      <c r="P109" s="648"/>
      <c r="Q109" s="531"/>
      <c r="R109" s="463"/>
      <c r="S109" s="1035"/>
      <c r="T109" s="463"/>
      <c r="U109" s="1035"/>
      <c r="V109" s="552" t="str">
        <f>W109 &amp; "-" &amp; Y109</f>
        <v>-</v>
      </c>
      <c r="W109" s="1290"/>
      <c r="X109" s="1292" t="s">
        <v>82</v>
      </c>
      <c r="Y109" s="1290"/>
      <c r="Z109" s="1292" t="s">
        <v>82</v>
      </c>
      <c r="AA109" s="648"/>
      <c r="AB109" s="648"/>
      <c r="AC109" s="725"/>
      <c r="AD109" s="676"/>
      <c r="AE109" s="1035"/>
      <c r="AF109" s="676"/>
      <c r="AG109" s="1035"/>
      <c r="AH109" s="731" t="str">
        <f>AI109 &amp; "-" &amp; AK109</f>
        <v>-</v>
      </c>
      <c r="AI109" s="1290"/>
      <c r="AJ109" s="1292" t="s">
        <v>82</v>
      </c>
      <c r="AK109" s="1290"/>
      <c r="AL109" s="1292" t="s">
        <v>82</v>
      </c>
      <c r="AM109" s="648"/>
      <c r="AN109" s="648"/>
      <c r="AO109" s="725"/>
      <c r="AP109" s="676"/>
      <c r="AQ109" s="1035"/>
      <c r="AR109" s="676"/>
      <c r="AS109" s="1035"/>
      <c r="AT109" s="731" t="str">
        <f>AU109 &amp; "-" &amp; AW109</f>
        <v>-</v>
      </c>
      <c r="AU109" s="1290"/>
      <c r="AV109" s="1292" t="s">
        <v>82</v>
      </c>
      <c r="AW109" s="1290"/>
      <c r="AX109" s="1292" t="s">
        <v>83</v>
      </c>
      <c r="AY109" s="506"/>
      <c r="AZ109" s="1125" t="s">
        <v>738</v>
      </c>
      <c r="BA109" s="553" t="str">
        <f>strCheckDate(O109:AY109)</f>
        <v/>
      </c>
      <c r="BB109" s="557"/>
      <c r="BC109" s="557" t="str">
        <f>IF(M109="","",M109 )</f>
        <v/>
      </c>
      <c r="BD109" s="557"/>
      <c r="BE109" s="557"/>
      <c r="BF109" s="557"/>
      <c r="BG109" s="553"/>
      <c r="BH109" s="553"/>
      <c r="BI109" s="553"/>
      <c r="BJ109" s="553"/>
      <c r="BK109" s="553"/>
      <c r="BL109" s="553"/>
    </row>
    <row r="110" spans="1:64" s="492" customFormat="1" ht="14.25" hidden="1">
      <c r="A110" s="1284"/>
      <c r="B110" s="1284"/>
      <c r="C110" s="1284"/>
      <c r="D110" s="1284"/>
      <c r="E110" s="1284"/>
      <c r="F110" s="1284"/>
      <c r="G110" s="1284"/>
      <c r="H110" s="1020"/>
      <c r="I110" s="1336"/>
      <c r="J110" s="1337"/>
      <c r="K110" s="1009"/>
      <c r="L110" s="568"/>
      <c r="M110" s="614"/>
      <c r="N110" s="614"/>
      <c r="O110" s="531"/>
      <c r="P110" s="463"/>
      <c r="Q110" s="463"/>
      <c r="R110" s="463"/>
      <c r="S110" s="463"/>
      <c r="T110" s="463"/>
      <c r="U110" s="528"/>
      <c r="V110" s="552"/>
      <c r="W110" s="1291"/>
      <c r="X110" s="1292"/>
      <c r="Y110" s="1291"/>
      <c r="Z110" s="1292"/>
      <c r="AA110" s="725"/>
      <c r="AB110" s="676"/>
      <c r="AC110" s="676"/>
      <c r="AD110" s="676"/>
      <c r="AE110" s="676"/>
      <c r="AF110" s="676"/>
      <c r="AG110" s="1086"/>
      <c r="AH110" s="731"/>
      <c r="AI110" s="1291"/>
      <c r="AJ110" s="1292"/>
      <c r="AK110" s="1291"/>
      <c r="AL110" s="1292"/>
      <c r="AM110" s="725"/>
      <c r="AN110" s="676"/>
      <c r="AO110" s="676"/>
      <c r="AP110" s="676"/>
      <c r="AQ110" s="676"/>
      <c r="AR110" s="676"/>
      <c r="AS110" s="1086"/>
      <c r="AT110" s="731"/>
      <c r="AU110" s="1291"/>
      <c r="AV110" s="1292"/>
      <c r="AW110" s="1291"/>
      <c r="AX110" s="1292"/>
      <c r="AY110" s="506"/>
      <c r="AZ110" s="1303"/>
      <c r="BA110" s="553"/>
      <c r="BB110" s="553"/>
      <c r="BC110" s="553"/>
      <c r="BD110" s="557">
        <f ca="1">OFFSET(BD110,-1,0)</f>
        <v>0</v>
      </c>
      <c r="BE110" s="553"/>
      <c r="BF110" s="553"/>
      <c r="BG110" s="553"/>
      <c r="BH110" s="553"/>
      <c r="BI110" s="553"/>
      <c r="BJ110" s="553"/>
      <c r="BK110" s="553"/>
      <c r="BL110" s="553"/>
    </row>
    <row r="111" spans="1:64" s="491" customFormat="1" ht="15" hidden="1" customHeight="1">
      <c r="A111" s="1284"/>
      <c r="B111" s="1284"/>
      <c r="C111" s="1284"/>
      <c r="D111" s="1284"/>
      <c r="E111" s="1284"/>
      <c r="F111" s="1284"/>
      <c r="G111" s="1284"/>
      <c r="H111" s="1020"/>
      <c r="I111" s="1336"/>
      <c r="J111" s="1337"/>
      <c r="K111" s="1011"/>
      <c r="L111" s="507"/>
      <c r="M111" s="526"/>
      <c r="N111" s="520"/>
      <c r="O111" s="514"/>
      <c r="P111" s="514"/>
      <c r="Q111" s="514"/>
      <c r="R111" s="514"/>
      <c r="S111" s="514"/>
      <c r="T111" s="514"/>
      <c r="U111" s="514"/>
      <c r="V111" s="514"/>
      <c r="W111" s="532"/>
      <c r="X111" s="533"/>
      <c r="Y111" s="532"/>
      <c r="Z111" s="520"/>
      <c r="AA111" s="719"/>
      <c r="AB111" s="719"/>
      <c r="AC111" s="719"/>
      <c r="AD111" s="719"/>
      <c r="AE111" s="719"/>
      <c r="AF111" s="719"/>
      <c r="AG111" s="719"/>
      <c r="AH111" s="719"/>
      <c r="AI111" s="952"/>
      <c r="AJ111" s="953"/>
      <c r="AK111" s="952"/>
      <c r="AL111" s="948"/>
      <c r="AM111" s="719"/>
      <c r="AN111" s="719"/>
      <c r="AO111" s="719"/>
      <c r="AP111" s="719"/>
      <c r="AQ111" s="719"/>
      <c r="AR111" s="719"/>
      <c r="AS111" s="719"/>
      <c r="AT111" s="719"/>
      <c r="AU111" s="952"/>
      <c r="AV111" s="953"/>
      <c r="AW111" s="952"/>
      <c r="AX111" s="948"/>
      <c r="AY111" s="529"/>
      <c r="AZ111" s="1304"/>
      <c r="BA111" s="555"/>
      <c r="BB111" s="555"/>
      <c r="BC111" s="555"/>
      <c r="BD111" s="555"/>
      <c r="BE111" s="555"/>
      <c r="BF111" s="555"/>
      <c r="BG111" s="555"/>
      <c r="BH111" s="555"/>
      <c r="BI111" s="555"/>
      <c r="BJ111" s="555"/>
      <c r="BK111" s="555"/>
      <c r="BL111" s="555"/>
    </row>
    <row r="112" spans="1:64" s="491" customFormat="1" ht="15" customHeight="1">
      <c r="A112" s="1284"/>
      <c r="B112" s="1284"/>
      <c r="C112" s="1284"/>
      <c r="D112" s="1284"/>
      <c r="E112" s="1284"/>
      <c r="F112" s="1284"/>
      <c r="G112" s="1020"/>
      <c r="H112" s="1020"/>
      <c r="I112" s="1336"/>
      <c r="J112" s="1017"/>
      <c r="K112" s="1011"/>
      <c r="L112" s="507"/>
      <c r="M112" s="525" t="s">
        <v>24</v>
      </c>
      <c r="N112" s="526"/>
      <c r="O112" s="526"/>
      <c r="P112" s="526"/>
      <c r="Q112" s="526"/>
      <c r="R112" s="526"/>
      <c r="S112" s="526"/>
      <c r="T112" s="526"/>
      <c r="U112" s="526"/>
      <c r="V112" s="526"/>
      <c r="W112" s="526"/>
      <c r="X112" s="526"/>
      <c r="Y112" s="526"/>
      <c r="Z112" s="526"/>
      <c r="AA112" s="526"/>
      <c r="AB112" s="526"/>
      <c r="AC112" s="526"/>
      <c r="AD112" s="526"/>
      <c r="AE112" s="526"/>
      <c r="AF112" s="526"/>
      <c r="AG112" s="526"/>
      <c r="AH112" s="526"/>
      <c r="AI112" s="526"/>
      <c r="AJ112" s="526"/>
      <c r="AK112" s="526"/>
      <c r="AL112" s="526"/>
      <c r="AM112" s="526"/>
      <c r="AN112" s="526"/>
      <c r="AO112" s="526"/>
      <c r="AP112" s="526"/>
      <c r="AQ112" s="526"/>
      <c r="AR112" s="526"/>
      <c r="AS112" s="526"/>
      <c r="AT112" s="526"/>
      <c r="AU112" s="526"/>
      <c r="AV112" s="526"/>
      <c r="AW112" s="526"/>
      <c r="AX112" s="526"/>
      <c r="AY112" s="526"/>
      <c r="AZ112" s="529"/>
      <c r="BA112" s="555"/>
      <c r="BB112" s="555"/>
      <c r="BC112" s="555"/>
      <c r="BD112" s="555"/>
      <c r="BE112" s="555"/>
      <c r="BF112" s="555"/>
      <c r="BG112" s="555"/>
      <c r="BH112" s="555"/>
      <c r="BI112" s="555"/>
      <c r="BJ112" s="555"/>
      <c r="BK112" s="555"/>
      <c r="BL112" s="555"/>
    </row>
    <row r="113" spans="1:64" s="491" customFormat="1" ht="15" customHeight="1">
      <c r="A113" s="1284"/>
      <c r="B113" s="1284"/>
      <c r="C113" s="1284"/>
      <c r="D113" s="1284"/>
      <c r="E113" s="1284"/>
      <c r="F113" s="1023"/>
      <c r="G113" s="1020"/>
      <c r="H113" s="1020"/>
      <c r="I113" s="1007"/>
      <c r="J113" s="1005"/>
      <c r="K113" s="1011"/>
      <c r="L113" s="507"/>
      <c r="M113" s="520" t="s">
        <v>10</v>
      </c>
      <c r="N113" s="519"/>
      <c r="O113" s="514"/>
      <c r="P113" s="514"/>
      <c r="Q113" s="514"/>
      <c r="R113" s="514"/>
      <c r="S113" s="514"/>
      <c r="T113" s="514"/>
      <c r="U113" s="514"/>
      <c r="V113" s="514"/>
      <c r="W113" s="541"/>
      <c r="X113" s="533"/>
      <c r="Y113" s="532"/>
      <c r="Z113" s="519"/>
      <c r="AA113" s="719"/>
      <c r="AB113" s="719"/>
      <c r="AC113" s="719"/>
      <c r="AD113" s="719"/>
      <c r="AE113" s="719"/>
      <c r="AF113" s="719"/>
      <c r="AG113" s="719"/>
      <c r="AH113" s="719"/>
      <c r="AI113" s="728"/>
      <c r="AJ113" s="953"/>
      <c r="AK113" s="952"/>
      <c r="AL113" s="1083"/>
      <c r="AM113" s="719"/>
      <c r="AN113" s="719"/>
      <c r="AO113" s="719"/>
      <c r="AP113" s="719"/>
      <c r="AQ113" s="719"/>
      <c r="AR113" s="719"/>
      <c r="AS113" s="719"/>
      <c r="AT113" s="719"/>
      <c r="AU113" s="728"/>
      <c r="AV113" s="953"/>
      <c r="AW113" s="952"/>
      <c r="AX113" s="1083"/>
      <c r="AY113" s="533"/>
      <c r="AZ113" s="529"/>
      <c r="BA113" s="555"/>
      <c r="BB113" s="555"/>
      <c r="BC113" s="555"/>
      <c r="BD113" s="555"/>
      <c r="BE113" s="555"/>
      <c r="BF113" s="555"/>
      <c r="BG113" s="555"/>
      <c r="BH113" s="555"/>
      <c r="BI113" s="555"/>
      <c r="BJ113" s="555"/>
      <c r="BK113" s="555"/>
      <c r="BL113" s="555"/>
    </row>
    <row r="114" spans="1:64" s="491" customFormat="1" ht="14.25" hidden="1">
      <c r="A114" s="1284"/>
      <c r="B114" s="1284"/>
      <c r="C114" s="1284"/>
      <c r="D114" s="1284"/>
      <c r="E114" s="1023"/>
      <c r="F114" s="1023"/>
      <c r="G114" s="1020"/>
      <c r="H114" s="1020"/>
      <c r="I114" s="1018"/>
      <c r="J114" s="1005"/>
      <c r="K114" s="1001"/>
      <c r="L114" s="507"/>
      <c r="M114" s="520"/>
      <c r="N114" s="520"/>
      <c r="O114" s="520"/>
      <c r="P114" s="520"/>
      <c r="Q114" s="520"/>
      <c r="R114" s="520"/>
      <c r="S114" s="520"/>
      <c r="T114" s="520"/>
      <c r="U114" s="520"/>
      <c r="V114" s="520"/>
      <c r="W114" s="520"/>
      <c r="X114" s="520"/>
      <c r="Y114" s="520"/>
      <c r="Z114" s="520"/>
      <c r="AA114" s="948"/>
      <c r="AB114" s="948"/>
      <c r="AC114" s="948"/>
      <c r="AD114" s="948"/>
      <c r="AE114" s="948"/>
      <c r="AF114" s="948"/>
      <c r="AG114" s="948"/>
      <c r="AH114" s="948"/>
      <c r="AI114" s="948"/>
      <c r="AJ114" s="948"/>
      <c r="AK114" s="948"/>
      <c r="AL114" s="948"/>
      <c r="AM114" s="948"/>
      <c r="AN114" s="948"/>
      <c r="AO114" s="948"/>
      <c r="AP114" s="948"/>
      <c r="AQ114" s="948"/>
      <c r="AR114" s="948"/>
      <c r="AS114" s="948"/>
      <c r="AT114" s="948"/>
      <c r="AU114" s="948"/>
      <c r="AV114" s="948"/>
      <c r="AW114" s="948"/>
      <c r="AX114" s="948"/>
      <c r="AY114" s="520"/>
      <c r="AZ114" s="529"/>
      <c r="BA114" s="555"/>
      <c r="BB114" s="555"/>
      <c r="BC114" s="555"/>
      <c r="BD114" s="555"/>
      <c r="BE114" s="555"/>
      <c r="BF114" s="555"/>
      <c r="BG114" s="555"/>
      <c r="BH114" s="555"/>
      <c r="BI114" s="555"/>
      <c r="BJ114" s="555"/>
      <c r="BK114" s="555"/>
      <c r="BL114" s="555"/>
    </row>
    <row r="115" spans="1:64" s="491" customFormat="1" ht="15" customHeight="1">
      <c r="A115" s="1284"/>
      <c r="B115" s="1284"/>
      <c r="C115" s="1284"/>
      <c r="D115" s="1024"/>
      <c r="E115" s="1024"/>
      <c r="F115" s="1024"/>
      <c r="G115" s="1025"/>
      <c r="H115" s="1024"/>
      <c r="I115" s="1011"/>
      <c r="J115" s="1005"/>
      <c r="K115" s="1011"/>
      <c r="L115" s="507"/>
      <c r="M115" s="519" t="s">
        <v>16</v>
      </c>
      <c r="N115" s="518"/>
      <c r="O115" s="514"/>
      <c r="P115" s="514"/>
      <c r="Q115" s="514"/>
      <c r="R115" s="514"/>
      <c r="S115" s="514"/>
      <c r="T115" s="514"/>
      <c r="U115" s="514"/>
      <c r="V115" s="514"/>
      <c r="W115" s="541"/>
      <c r="X115" s="533"/>
      <c r="Y115" s="532"/>
      <c r="Z115" s="518"/>
      <c r="AA115" s="719"/>
      <c r="AB115" s="719"/>
      <c r="AC115" s="719"/>
      <c r="AD115" s="719"/>
      <c r="AE115" s="719"/>
      <c r="AF115" s="719"/>
      <c r="AG115" s="719"/>
      <c r="AH115" s="719"/>
      <c r="AI115" s="728"/>
      <c r="AJ115" s="953"/>
      <c r="AK115" s="952"/>
      <c r="AL115" s="1082"/>
      <c r="AM115" s="719"/>
      <c r="AN115" s="719"/>
      <c r="AO115" s="719"/>
      <c r="AP115" s="719"/>
      <c r="AQ115" s="719"/>
      <c r="AR115" s="719"/>
      <c r="AS115" s="719"/>
      <c r="AT115" s="719"/>
      <c r="AU115" s="728"/>
      <c r="AV115" s="953"/>
      <c r="AW115" s="952"/>
      <c r="AX115" s="1082"/>
      <c r="AY115" s="533"/>
      <c r="AZ115" s="529"/>
      <c r="BA115" s="555"/>
      <c r="BB115" s="555"/>
      <c r="BC115" s="555"/>
      <c r="BD115" s="555"/>
      <c r="BE115" s="555"/>
      <c r="BF115" s="555"/>
      <c r="BG115" s="555"/>
      <c r="BH115" s="555"/>
      <c r="BI115" s="555"/>
      <c r="BJ115" s="555"/>
      <c r="BK115" s="555"/>
      <c r="BL115" s="555"/>
    </row>
    <row r="116" spans="1:64" s="491" customFormat="1" ht="15" customHeight="1">
      <c r="A116" s="1284"/>
      <c r="B116" s="1284"/>
      <c r="C116" s="1024"/>
      <c r="D116" s="1024"/>
      <c r="E116" s="1024"/>
      <c r="F116" s="1024"/>
      <c r="G116" s="1025"/>
      <c r="H116" s="1024"/>
      <c r="I116" s="1011"/>
      <c r="J116" s="1005"/>
      <c r="K116" s="1011"/>
      <c r="L116" s="507"/>
      <c r="M116" s="518" t="s">
        <v>17</v>
      </c>
      <c r="N116" s="518"/>
      <c r="O116" s="514"/>
      <c r="P116" s="514"/>
      <c r="Q116" s="514"/>
      <c r="R116" s="514"/>
      <c r="S116" s="514"/>
      <c r="T116" s="514"/>
      <c r="U116" s="514"/>
      <c r="V116" s="514"/>
      <c r="W116" s="541"/>
      <c r="X116" s="533"/>
      <c r="Y116" s="532"/>
      <c r="Z116" s="518"/>
      <c r="AA116" s="719"/>
      <c r="AB116" s="719"/>
      <c r="AC116" s="719"/>
      <c r="AD116" s="719"/>
      <c r="AE116" s="719"/>
      <c r="AF116" s="719"/>
      <c r="AG116" s="719"/>
      <c r="AH116" s="719"/>
      <c r="AI116" s="728"/>
      <c r="AJ116" s="953"/>
      <c r="AK116" s="952"/>
      <c r="AL116" s="1082"/>
      <c r="AM116" s="719"/>
      <c r="AN116" s="719"/>
      <c r="AO116" s="719"/>
      <c r="AP116" s="719"/>
      <c r="AQ116" s="719"/>
      <c r="AR116" s="719"/>
      <c r="AS116" s="719"/>
      <c r="AT116" s="719"/>
      <c r="AU116" s="728"/>
      <c r="AV116" s="953"/>
      <c r="AW116" s="952"/>
      <c r="AX116" s="1082"/>
      <c r="AY116" s="533"/>
      <c r="AZ116" s="529"/>
      <c r="BA116" s="555"/>
      <c r="BB116" s="555"/>
      <c r="BC116" s="555"/>
      <c r="BD116" s="555"/>
      <c r="BE116" s="555"/>
      <c r="BF116" s="555"/>
      <c r="BG116" s="555"/>
      <c r="BH116" s="555"/>
      <c r="BI116" s="555"/>
      <c r="BJ116" s="555"/>
      <c r="BK116" s="555"/>
      <c r="BL116" s="555"/>
    </row>
    <row r="117" spans="1:64" s="491" customFormat="1" ht="15" customHeight="1">
      <c r="A117" s="1284"/>
      <c r="B117" s="1024"/>
      <c r="C117" s="1024"/>
      <c r="D117" s="1024"/>
      <c r="E117" s="1024"/>
      <c r="F117" s="1024"/>
      <c r="G117" s="1025"/>
      <c r="H117" s="1024"/>
      <c r="I117" s="1011"/>
      <c r="J117" s="1005"/>
      <c r="K117" s="1011"/>
      <c r="L117" s="507"/>
      <c r="M117" s="527" t="s">
        <v>18</v>
      </c>
      <c r="N117" s="518"/>
      <c r="O117" s="514"/>
      <c r="P117" s="514"/>
      <c r="Q117" s="514"/>
      <c r="R117" s="514"/>
      <c r="S117" s="514"/>
      <c r="T117" s="514"/>
      <c r="U117" s="514"/>
      <c r="V117" s="514"/>
      <c r="W117" s="541"/>
      <c r="X117" s="533"/>
      <c r="Y117" s="532"/>
      <c r="Z117" s="518"/>
      <c r="AA117" s="719"/>
      <c r="AB117" s="719"/>
      <c r="AC117" s="719"/>
      <c r="AD117" s="719"/>
      <c r="AE117" s="719"/>
      <c r="AF117" s="719"/>
      <c r="AG117" s="719"/>
      <c r="AH117" s="719"/>
      <c r="AI117" s="728"/>
      <c r="AJ117" s="953"/>
      <c r="AK117" s="952"/>
      <c r="AL117" s="1082"/>
      <c r="AM117" s="719"/>
      <c r="AN117" s="719"/>
      <c r="AO117" s="719"/>
      <c r="AP117" s="719"/>
      <c r="AQ117" s="719"/>
      <c r="AR117" s="719"/>
      <c r="AS117" s="719"/>
      <c r="AT117" s="719"/>
      <c r="AU117" s="728"/>
      <c r="AV117" s="953"/>
      <c r="AW117" s="952"/>
      <c r="AX117" s="1082"/>
      <c r="AY117" s="533"/>
      <c r="AZ117" s="529"/>
      <c r="BA117" s="555"/>
      <c r="BB117" s="555"/>
      <c r="BC117" s="555"/>
      <c r="BD117" s="555"/>
      <c r="BE117" s="555"/>
      <c r="BF117" s="555"/>
      <c r="BG117" s="555"/>
      <c r="BH117" s="555"/>
      <c r="BI117" s="555"/>
      <c r="BJ117" s="555"/>
      <c r="BK117" s="555"/>
      <c r="BL117" s="555"/>
    </row>
    <row r="118" spans="1:64" s="491" customFormat="1" ht="15" customHeight="1">
      <c r="A118" s="1018"/>
      <c r="B118" s="1018"/>
      <c r="C118" s="1018"/>
      <c r="D118" s="1018"/>
      <c r="E118" s="1018"/>
      <c r="F118" s="1018"/>
      <c r="G118" s="1026"/>
      <c r="H118" s="1018"/>
      <c r="I118" s="1004"/>
      <c r="J118" s="1005"/>
      <c r="K118" s="1001"/>
      <c r="L118" s="507"/>
      <c r="M118" s="534" t="s">
        <v>307</v>
      </c>
      <c r="N118" s="518"/>
      <c r="O118" s="514"/>
      <c r="P118" s="514"/>
      <c r="Q118" s="514"/>
      <c r="R118" s="514"/>
      <c r="S118" s="514"/>
      <c r="T118" s="514"/>
      <c r="U118" s="514"/>
      <c r="V118" s="514"/>
      <c r="W118" s="541"/>
      <c r="X118" s="533"/>
      <c r="Y118" s="532"/>
      <c r="Z118" s="518"/>
      <c r="AA118" s="719"/>
      <c r="AB118" s="719"/>
      <c r="AC118" s="719"/>
      <c r="AD118" s="719"/>
      <c r="AE118" s="719"/>
      <c r="AF118" s="719"/>
      <c r="AG118" s="719"/>
      <c r="AH118" s="719"/>
      <c r="AI118" s="728"/>
      <c r="AJ118" s="953"/>
      <c r="AK118" s="952"/>
      <c r="AL118" s="1082"/>
      <c r="AM118" s="719"/>
      <c r="AN118" s="719"/>
      <c r="AO118" s="719"/>
      <c r="AP118" s="719"/>
      <c r="AQ118" s="719"/>
      <c r="AR118" s="719"/>
      <c r="AS118" s="719"/>
      <c r="AT118" s="719"/>
      <c r="AU118" s="728"/>
      <c r="AV118" s="953"/>
      <c r="AW118" s="952"/>
      <c r="AX118" s="1082"/>
      <c r="AY118" s="533"/>
      <c r="AZ118" s="529"/>
      <c r="BA118" s="555"/>
      <c r="BB118" s="555"/>
      <c r="BC118" s="555"/>
      <c r="BD118" s="555"/>
      <c r="BE118" s="555"/>
      <c r="BF118" s="555"/>
      <c r="BG118" s="555"/>
      <c r="BH118" s="555"/>
      <c r="BI118" s="555"/>
      <c r="BJ118" s="555"/>
      <c r="BK118" s="555"/>
      <c r="BL118" s="555"/>
    </row>
    <row r="119" spans="1:64" s="650" customFormat="1" ht="102.75" customHeight="1">
      <c r="A119" s="875"/>
      <c r="B119" s="875"/>
      <c r="C119" s="875"/>
      <c r="D119" s="875"/>
      <c r="E119" s="875"/>
      <c r="F119" s="875"/>
      <c r="G119" s="879"/>
      <c r="H119" s="880">
        <v>1</v>
      </c>
      <c r="I119" s="878"/>
      <c r="J119" s="876"/>
      <c r="K119" s="877"/>
      <c r="L119" s="687" t="str">
        <f>mergeValue(A119) &amp;"."&amp; mergeValue(B119)&amp;"."&amp; mergeValue(C119)&amp;"."&amp; mergeValue(D119)&amp;"."&amp; mergeValue(F119)&amp;"."&amp; mergeValue(G119)&amp;"."&amp; mergeValue(H119)</f>
        <v>......1</v>
      </c>
      <c r="M119" s="1012"/>
      <c r="N119" s="677"/>
      <c r="O119" s="648"/>
      <c r="P119" s="648"/>
      <c r="Q119" s="666"/>
      <c r="R119" s="676"/>
      <c r="S119" s="1035"/>
      <c r="T119" s="676"/>
      <c r="U119" s="1035"/>
      <c r="V119" s="681" t="str">
        <f>W119 &amp; "-" &amp; Y119</f>
        <v>-</v>
      </c>
      <c r="W119" s="648"/>
      <c r="X119" s="618" t="s">
        <v>83</v>
      </c>
      <c r="Y119" s="1032"/>
      <c r="Z119" s="441" t="s">
        <v>83</v>
      </c>
      <c r="AA119" s="648"/>
      <c r="AB119" s="648"/>
      <c r="AC119" s="725"/>
      <c r="AD119" s="676"/>
      <c r="AE119" s="1035"/>
      <c r="AF119" s="676"/>
      <c r="AG119" s="1035"/>
      <c r="AH119" s="731" t="str">
        <f>AI119 &amp; "-" &amp; AK119</f>
        <v>-</v>
      </c>
      <c r="AI119" s="648"/>
      <c r="AJ119" s="1181" t="s">
        <v>83</v>
      </c>
      <c r="AK119" s="1183"/>
      <c r="AL119" s="1181" t="s">
        <v>83</v>
      </c>
      <c r="AM119" s="648"/>
      <c r="AN119" s="648"/>
      <c r="AO119" s="725"/>
      <c r="AP119" s="676"/>
      <c r="AQ119" s="1035"/>
      <c r="AR119" s="676"/>
      <c r="AS119" s="1035"/>
      <c r="AT119" s="731" t="str">
        <f>AU119 &amp; "-" &amp; AW119</f>
        <v>-</v>
      </c>
      <c r="AU119" s="648"/>
      <c r="AV119" s="1181" t="s">
        <v>83</v>
      </c>
      <c r="AW119" s="1183"/>
      <c r="AX119" s="1181" t="s">
        <v>83</v>
      </c>
      <c r="AY119" s="636"/>
      <c r="AZ119" s="655"/>
      <c r="BA119" s="682" t="str">
        <f>strCheckDate(O119:AY119)</f>
        <v/>
      </c>
      <c r="BB119" s="682"/>
      <c r="BC119" s="682"/>
      <c r="BD119" s="685"/>
      <c r="BE119" s="682"/>
      <c r="BF119" s="682"/>
      <c r="BG119" s="682"/>
      <c r="BH119" s="682"/>
      <c r="BI119" s="682"/>
      <c r="BJ119" s="682"/>
      <c r="BK119" s="682"/>
      <c r="BL119" s="682"/>
    </row>
    <row r="122" spans="1:64" s="34" customFormat="1" ht="17.100000000000001" customHeight="1">
      <c r="G122" s="34" t="s">
        <v>12</v>
      </c>
      <c r="I122" s="34" t="s">
        <v>67</v>
      </c>
      <c r="U122" s="151"/>
    </row>
    <row r="123" spans="1:64" ht="17.100000000000001" customHeight="1">
      <c r="T123" s="116"/>
      <c r="U123" s="40"/>
    </row>
    <row r="124" spans="1:64" s="492" customFormat="1" ht="22.5">
      <c r="A124" s="1284">
        <v>1</v>
      </c>
      <c r="B124" s="887"/>
      <c r="C124" s="887"/>
      <c r="D124" s="887"/>
      <c r="E124" s="888"/>
      <c r="F124" s="889"/>
      <c r="G124" s="889"/>
      <c r="H124" s="889"/>
      <c r="I124" s="890"/>
      <c r="J124" s="885"/>
      <c r="K124" s="892"/>
      <c r="L124" s="561">
        <f>mergeValue(A124)</f>
        <v>1</v>
      </c>
      <c r="M124" s="609" t="s">
        <v>19</v>
      </c>
      <c r="N124" s="548"/>
      <c r="O124" s="1327"/>
      <c r="P124" s="1327"/>
      <c r="Q124" s="1327"/>
      <c r="R124" s="1327"/>
      <c r="S124" s="1327"/>
      <c r="T124" s="1327"/>
      <c r="U124" s="1327"/>
      <c r="V124" s="1327"/>
      <c r="W124" s="1125" t="s">
        <v>718</v>
      </c>
      <c r="X124" s="553"/>
      <c r="Y124" s="553"/>
      <c r="Z124" s="553"/>
      <c r="AA124" s="553"/>
      <c r="AB124" s="553"/>
      <c r="AC124" s="553"/>
      <c r="AD124" s="553"/>
      <c r="AE124" s="553"/>
      <c r="AF124" s="553"/>
      <c r="AG124" s="553"/>
      <c r="AH124" s="553"/>
    </row>
    <row r="125" spans="1:64" s="492" customFormat="1" ht="22.5">
      <c r="A125" s="1284"/>
      <c r="B125" s="1284">
        <v>1</v>
      </c>
      <c r="C125" s="887"/>
      <c r="D125" s="887"/>
      <c r="E125" s="889"/>
      <c r="F125" s="889"/>
      <c r="G125" s="889"/>
      <c r="H125" s="889"/>
      <c r="I125" s="884"/>
      <c r="J125" s="883"/>
      <c r="K125" s="886"/>
      <c r="L125" s="561" t="str">
        <f>mergeValue(A125) &amp;"."&amp; mergeValue(B125)</f>
        <v>1.1</v>
      </c>
      <c r="M125" s="515" t="s">
        <v>15</v>
      </c>
      <c r="N125" s="548"/>
      <c r="O125" s="1327"/>
      <c r="P125" s="1327"/>
      <c r="Q125" s="1327"/>
      <c r="R125" s="1327"/>
      <c r="S125" s="1327"/>
      <c r="T125" s="1327"/>
      <c r="U125" s="1327"/>
      <c r="V125" s="1327"/>
      <c r="W125" s="1125" t="s">
        <v>459</v>
      </c>
      <c r="X125" s="553"/>
      <c r="Y125" s="553"/>
      <c r="Z125" s="553"/>
      <c r="AA125" s="553"/>
      <c r="AB125" s="553"/>
      <c r="AC125" s="553"/>
      <c r="AD125" s="553"/>
      <c r="AE125" s="553"/>
      <c r="AF125" s="553"/>
      <c r="AG125" s="553"/>
      <c r="AH125" s="553"/>
    </row>
    <row r="126" spans="1:64" s="492" customFormat="1" ht="22.5">
      <c r="A126" s="1284"/>
      <c r="B126" s="1284"/>
      <c r="C126" s="1284">
        <v>1</v>
      </c>
      <c r="D126" s="887"/>
      <c r="E126" s="889"/>
      <c r="F126" s="889"/>
      <c r="G126" s="889"/>
      <c r="H126" s="889"/>
      <c r="I126" s="891"/>
      <c r="J126" s="883"/>
      <c r="K126" s="886"/>
      <c r="L126" s="561" t="str">
        <f>mergeValue(A126) &amp;"."&amp; mergeValue(B126)&amp;"."&amp; mergeValue(C126)</f>
        <v>1.1.1</v>
      </c>
      <c r="M126" s="516" t="s">
        <v>7</v>
      </c>
      <c r="N126" s="548"/>
      <c r="O126" s="1327"/>
      <c r="P126" s="1327"/>
      <c r="Q126" s="1327"/>
      <c r="R126" s="1327"/>
      <c r="S126" s="1327"/>
      <c r="T126" s="1327"/>
      <c r="U126" s="1327"/>
      <c r="V126" s="1327"/>
      <c r="W126" s="1125" t="s">
        <v>600</v>
      </c>
      <c r="X126" s="553"/>
      <c r="Y126" s="553"/>
      <c r="Z126" s="553"/>
      <c r="AA126" s="553"/>
      <c r="AB126" s="553"/>
      <c r="AC126" s="553"/>
      <c r="AD126" s="553"/>
      <c r="AE126" s="553"/>
      <c r="AF126" s="553"/>
      <c r="AG126" s="553"/>
      <c r="AH126" s="553"/>
    </row>
    <row r="127" spans="1:64" s="492" customFormat="1" ht="22.5">
      <c r="A127" s="1284"/>
      <c r="B127" s="1284"/>
      <c r="C127" s="1284"/>
      <c r="D127" s="1284">
        <v>1</v>
      </c>
      <c r="E127" s="889"/>
      <c r="F127" s="889"/>
      <c r="G127" s="889"/>
      <c r="H127" s="889"/>
      <c r="I127" s="891"/>
      <c r="J127" s="883"/>
      <c r="K127" s="886"/>
      <c r="L127" s="561" t="str">
        <f>mergeValue(A127) &amp;"."&amp; mergeValue(B127)&amp;"."&amp; mergeValue(C127)&amp;"."&amp; mergeValue(D127)</f>
        <v>1.1.1.1</v>
      </c>
      <c r="M127" s="517" t="s">
        <v>21</v>
      </c>
      <c r="N127" s="548"/>
      <c r="O127" s="1327"/>
      <c r="P127" s="1327"/>
      <c r="Q127" s="1327"/>
      <c r="R127" s="1327"/>
      <c r="S127" s="1327"/>
      <c r="T127" s="1327"/>
      <c r="U127" s="1327"/>
      <c r="V127" s="1327"/>
      <c r="W127" s="1125" t="s">
        <v>601</v>
      </c>
      <c r="X127" s="553"/>
      <c r="Y127" s="553"/>
      <c r="Z127" s="553"/>
      <c r="AA127" s="553"/>
      <c r="AB127" s="553"/>
      <c r="AC127" s="553"/>
      <c r="AD127" s="553"/>
      <c r="AE127" s="553"/>
      <c r="AF127" s="553"/>
      <c r="AG127" s="553"/>
      <c r="AH127" s="553"/>
    </row>
    <row r="128" spans="1:64" s="492" customFormat="1" ht="11.25" hidden="1" customHeight="1">
      <c r="A128" s="1284"/>
      <c r="B128" s="1284"/>
      <c r="C128" s="1284"/>
      <c r="D128" s="1284"/>
      <c r="E128" s="1284">
        <v>1</v>
      </c>
      <c r="F128" s="889"/>
      <c r="G128" s="889"/>
      <c r="H128" s="887">
        <v>1</v>
      </c>
      <c r="I128" s="1284">
        <v>1</v>
      </c>
      <c r="J128" s="889"/>
      <c r="K128" s="894"/>
      <c r="L128" s="561"/>
      <c r="M128" s="523"/>
      <c r="N128" s="549"/>
      <c r="O128" s="599"/>
      <c r="P128" s="599"/>
      <c r="Q128" s="599"/>
      <c r="R128" s="599"/>
      <c r="S128" s="599"/>
      <c r="T128" s="599"/>
      <c r="U128" s="599"/>
      <c r="V128" s="477"/>
      <c r="W128" s="1086"/>
      <c r="X128" s="553"/>
      <c r="Y128" s="553"/>
      <c r="Z128" s="553"/>
      <c r="AA128" s="553"/>
      <c r="AB128" s="553"/>
      <c r="AC128" s="553"/>
      <c r="AD128" s="553"/>
      <c r="AE128" s="553"/>
      <c r="AF128" s="553"/>
      <c r="AG128" s="553"/>
      <c r="AH128" s="553"/>
    </row>
    <row r="129" spans="1:34" s="492" customFormat="1" ht="33.75">
      <c r="A129" s="1284"/>
      <c r="B129" s="1284"/>
      <c r="C129" s="1284"/>
      <c r="D129" s="1284"/>
      <c r="E129" s="1284"/>
      <c r="F129" s="1284">
        <v>1</v>
      </c>
      <c r="G129" s="887"/>
      <c r="H129" s="887"/>
      <c r="I129" s="1284"/>
      <c r="J129" s="1284">
        <v>1</v>
      </c>
      <c r="K129" s="895"/>
      <c r="L129" s="561" t="str">
        <f>mergeValue(A129) &amp;"."&amp; mergeValue(B129)&amp;"."&amp; mergeValue(C129)&amp;"."&amp; mergeValue(D129)&amp;"."&amp;  mergeValue(F129)</f>
        <v>1.1.1.1.1</v>
      </c>
      <c r="M129" s="524" t="s">
        <v>9</v>
      </c>
      <c r="N129" s="549"/>
      <c r="O129" s="1286"/>
      <c r="P129" s="1286"/>
      <c r="Q129" s="1286"/>
      <c r="R129" s="1286"/>
      <c r="S129" s="1286"/>
      <c r="T129" s="1286"/>
      <c r="U129" s="1286"/>
      <c r="V129" s="1286"/>
      <c r="W129" s="1125" t="s">
        <v>720</v>
      </c>
      <c r="X129" s="553"/>
      <c r="Y129" s="557" t="str">
        <f>strCheckUnique(Z129:Z132)</f>
        <v/>
      </c>
      <c r="Z129" s="553"/>
      <c r="AA129" s="557"/>
      <c r="AB129" s="553"/>
      <c r="AC129" s="553"/>
      <c r="AD129" s="553"/>
      <c r="AE129" s="553"/>
      <c r="AF129" s="553"/>
      <c r="AG129" s="553"/>
      <c r="AH129" s="553"/>
    </row>
    <row r="130" spans="1:34" s="492" customFormat="1" ht="99" customHeight="1">
      <c r="A130" s="1284"/>
      <c r="B130" s="1284"/>
      <c r="C130" s="1284"/>
      <c r="D130" s="1284"/>
      <c r="E130" s="1284"/>
      <c r="F130" s="1284"/>
      <c r="G130" s="887">
        <v>1</v>
      </c>
      <c r="H130" s="887"/>
      <c r="I130" s="1284"/>
      <c r="J130" s="1284"/>
      <c r="K130" s="895">
        <v>1</v>
      </c>
      <c r="L130" s="561" t="str">
        <f>mergeValue(A130) &amp;"."&amp; mergeValue(B130)&amp;"."&amp; mergeValue(C130)&amp;"."&amp; mergeValue(D130)&amp;"."&amp; mergeValue(F130)&amp;"."&amp; mergeValue(G130)</f>
        <v>1.1.1.1.1.1</v>
      </c>
      <c r="M130" s="1010"/>
      <c r="N130" s="554"/>
      <c r="O130" s="531"/>
      <c r="P130" s="531"/>
      <c r="Q130" s="1034"/>
      <c r="R130" s="1290"/>
      <c r="S130" s="1292" t="s">
        <v>82</v>
      </c>
      <c r="T130" s="1290"/>
      <c r="U130" s="1292" t="s">
        <v>83</v>
      </c>
      <c r="V130" s="546"/>
      <c r="W130" s="1302" t="s">
        <v>733</v>
      </c>
      <c r="X130" s="553" t="str">
        <f>strCheckDate(O131:V131)</f>
        <v/>
      </c>
      <c r="Y130" s="557"/>
      <c r="Z130" s="557" t="str">
        <f>IF(M130="","",M130 )</f>
        <v/>
      </c>
      <c r="AA130" s="557"/>
      <c r="AB130" s="557"/>
      <c r="AC130" s="557"/>
      <c r="AD130" s="553"/>
      <c r="AE130" s="553"/>
      <c r="AF130" s="553"/>
      <c r="AG130" s="553"/>
      <c r="AH130" s="553"/>
    </row>
    <row r="131" spans="1:34" s="492" customFormat="1" ht="0.2" customHeight="1">
      <c r="A131" s="1284"/>
      <c r="B131" s="1284"/>
      <c r="C131" s="1284"/>
      <c r="D131" s="1284"/>
      <c r="E131" s="1284"/>
      <c r="F131" s="1284"/>
      <c r="G131" s="887"/>
      <c r="H131" s="887"/>
      <c r="I131" s="1284"/>
      <c r="J131" s="1284"/>
      <c r="K131" s="895"/>
      <c r="L131" s="568"/>
      <c r="M131" s="614"/>
      <c r="N131" s="554"/>
      <c r="O131" s="531"/>
      <c r="P131" s="531"/>
      <c r="Q131" s="552" t="str">
        <f>R130 &amp; "-" &amp; T130</f>
        <v>-</v>
      </c>
      <c r="R131" s="1291"/>
      <c r="S131" s="1292"/>
      <c r="T131" s="1291"/>
      <c r="U131" s="1292"/>
      <c r="V131" s="546"/>
      <c r="W131" s="1303"/>
      <c r="X131" s="553"/>
      <c r="Y131" s="553"/>
      <c r="Z131" s="553"/>
      <c r="AA131" s="553"/>
      <c r="AB131" s="553"/>
      <c r="AC131" s="553"/>
      <c r="AD131" s="553"/>
      <c r="AE131" s="553"/>
      <c r="AF131" s="553"/>
      <c r="AG131" s="553"/>
      <c r="AH131" s="553"/>
    </row>
    <row r="132" spans="1:34" s="491" customFormat="1" ht="15" customHeight="1">
      <c r="A132" s="1284"/>
      <c r="B132" s="1284"/>
      <c r="C132" s="1284"/>
      <c r="D132" s="1284"/>
      <c r="E132" s="1284"/>
      <c r="F132" s="1284"/>
      <c r="G132" s="889"/>
      <c r="H132" s="887"/>
      <c r="I132" s="1284"/>
      <c r="J132" s="1284"/>
      <c r="K132" s="894"/>
      <c r="L132" s="507"/>
      <c r="M132" s="525" t="s">
        <v>24</v>
      </c>
      <c r="N132" s="520"/>
      <c r="O132" s="514"/>
      <c r="P132" s="514"/>
      <c r="Q132" s="514"/>
      <c r="R132" s="541"/>
      <c r="S132" s="533"/>
      <c r="T132" s="532"/>
      <c r="U132" s="520"/>
      <c r="V132" s="529"/>
      <c r="W132" s="1304"/>
      <c r="X132" s="555"/>
      <c r="Y132" s="555"/>
      <c r="Z132" s="555"/>
      <c r="AA132" s="555"/>
      <c r="AB132" s="555"/>
      <c r="AC132" s="555"/>
      <c r="AD132" s="555"/>
      <c r="AE132" s="555"/>
      <c r="AF132" s="555"/>
      <c r="AG132" s="555"/>
      <c r="AH132" s="555"/>
    </row>
    <row r="133" spans="1:34" s="491" customFormat="1" ht="15" customHeight="1">
      <c r="A133" s="1284"/>
      <c r="B133" s="1284"/>
      <c r="C133" s="1284"/>
      <c r="D133" s="1284"/>
      <c r="E133" s="1284"/>
      <c r="F133" s="889"/>
      <c r="G133" s="889"/>
      <c r="H133" s="887"/>
      <c r="I133" s="1284"/>
      <c r="J133" s="889"/>
      <c r="K133" s="894"/>
      <c r="L133" s="507"/>
      <c r="M133" s="520" t="s">
        <v>10</v>
      </c>
      <c r="N133" s="519"/>
      <c r="O133" s="514"/>
      <c r="P133" s="514"/>
      <c r="Q133" s="514"/>
      <c r="R133" s="541"/>
      <c r="S133" s="533"/>
      <c r="T133" s="532"/>
      <c r="U133" s="519"/>
      <c r="V133" s="533"/>
      <c r="W133" s="529"/>
      <c r="X133" s="555"/>
      <c r="Y133" s="555"/>
      <c r="Z133" s="555"/>
      <c r="AA133" s="555"/>
      <c r="AB133" s="555"/>
      <c r="AC133" s="555"/>
      <c r="AD133" s="555"/>
      <c r="AE133" s="555"/>
      <c r="AF133" s="555"/>
      <c r="AG133" s="555"/>
      <c r="AH133" s="555"/>
    </row>
    <row r="134" spans="1:34" s="491" customFormat="1" ht="0.2" customHeight="1">
      <c r="A134" s="1284"/>
      <c r="B134" s="1284"/>
      <c r="C134" s="1284"/>
      <c r="D134" s="1284"/>
      <c r="E134" s="893"/>
      <c r="F134" s="889"/>
      <c r="G134" s="889"/>
      <c r="H134" s="889"/>
      <c r="I134" s="885"/>
      <c r="J134" s="882"/>
      <c r="K134" s="892"/>
      <c r="L134" s="507"/>
      <c r="M134" s="520"/>
      <c r="N134" s="518"/>
      <c r="O134" s="514"/>
      <c r="P134" s="514"/>
      <c r="Q134" s="514"/>
      <c r="R134" s="541"/>
      <c r="S134" s="533"/>
      <c r="T134" s="532"/>
      <c r="U134" s="518"/>
      <c r="V134" s="533"/>
      <c r="W134" s="529"/>
      <c r="X134" s="555"/>
      <c r="Y134" s="555"/>
      <c r="Z134" s="555"/>
      <c r="AA134" s="555"/>
      <c r="AB134" s="555"/>
      <c r="AC134" s="555"/>
      <c r="AD134" s="555"/>
      <c r="AE134" s="555"/>
      <c r="AF134" s="555"/>
      <c r="AG134" s="555"/>
      <c r="AH134" s="555"/>
    </row>
    <row r="135" spans="1:34" s="491" customFormat="1" ht="15" customHeight="1">
      <c r="A135" s="1284"/>
      <c r="B135" s="1284"/>
      <c r="C135" s="1284"/>
      <c r="D135" s="893"/>
      <c r="E135" s="893"/>
      <c r="F135" s="889"/>
      <c r="G135" s="889"/>
      <c r="H135" s="889"/>
      <c r="I135" s="885"/>
      <c r="J135" s="882"/>
      <c r="K135" s="892"/>
      <c r="L135" s="507"/>
      <c r="M135" s="519" t="s">
        <v>16</v>
      </c>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284"/>
      <c r="B136" s="1284"/>
      <c r="C136" s="893"/>
      <c r="D136" s="893"/>
      <c r="E136" s="893"/>
      <c r="F136" s="893"/>
      <c r="G136" s="898"/>
      <c r="H136" s="885"/>
      <c r="I136" s="896"/>
      <c r="J136" s="882"/>
      <c r="K136" s="897"/>
      <c r="L136" s="507"/>
      <c r="M136" s="518" t="s">
        <v>17</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284"/>
      <c r="B137" s="893"/>
      <c r="C137" s="893"/>
      <c r="D137" s="893"/>
      <c r="E137" s="893"/>
      <c r="F137" s="893"/>
      <c r="G137" s="898"/>
      <c r="H137" s="885"/>
      <c r="I137" s="885"/>
      <c r="J137" s="882"/>
      <c r="K137" s="892"/>
      <c r="L137" s="507"/>
      <c r="M137" s="527" t="s">
        <v>18</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881"/>
      <c r="B138" s="881"/>
      <c r="C138" s="881"/>
      <c r="D138" s="881"/>
      <c r="E138" s="881"/>
      <c r="F138" s="881"/>
      <c r="G138" s="881"/>
      <c r="H138" s="881"/>
      <c r="I138" s="881"/>
      <c r="J138" s="881"/>
      <c r="K138" s="881"/>
      <c r="L138" s="462"/>
      <c r="M138" s="534" t="s">
        <v>307</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ht="17.100000000000001" customHeight="1">
      <c r="X139" s="196"/>
      <c r="Y139" s="196"/>
      <c r="Z139" s="196"/>
      <c r="AA139" s="196"/>
      <c r="AB139" s="196"/>
      <c r="AC139" s="196"/>
      <c r="AD139" s="196"/>
      <c r="AE139" s="196"/>
      <c r="AF139" s="196"/>
      <c r="AG139" s="196"/>
      <c r="AH139" s="196"/>
    </row>
    <row r="140" spans="1:34" s="34" customFormat="1" ht="17.100000000000001" customHeight="1">
      <c r="G140" s="34" t="s">
        <v>12</v>
      </c>
      <c r="I140" s="34" t="s">
        <v>181</v>
      </c>
      <c r="V140" s="151"/>
      <c r="X140" s="209"/>
      <c r="Y140" s="209"/>
      <c r="Z140" s="209"/>
      <c r="AA140" s="209"/>
      <c r="AB140" s="209"/>
      <c r="AC140" s="209"/>
      <c r="AD140" s="209"/>
      <c r="AE140" s="209"/>
      <c r="AF140" s="209"/>
      <c r="AG140" s="209"/>
      <c r="AH140" s="209"/>
    </row>
    <row r="141" spans="1:34" ht="17.100000000000001" customHeight="1">
      <c r="T141" s="116"/>
      <c r="U141" s="40"/>
      <c r="X141" s="196"/>
      <c r="Y141" s="196"/>
      <c r="Z141" s="196"/>
      <c r="AA141" s="196"/>
      <c r="AB141" s="196"/>
      <c r="AC141" s="196"/>
      <c r="AD141" s="196"/>
      <c r="AE141" s="196"/>
      <c r="AF141" s="196"/>
      <c r="AG141" s="196"/>
      <c r="AH141" s="196"/>
    </row>
    <row r="142" spans="1:34" s="492" customFormat="1" ht="22.5">
      <c r="A142" s="1284">
        <v>1</v>
      </c>
      <c r="B142" s="905"/>
      <c r="C142" s="905"/>
      <c r="D142" s="905"/>
      <c r="E142" s="906"/>
      <c r="F142" s="907"/>
      <c r="G142" s="907"/>
      <c r="H142" s="907"/>
      <c r="I142" s="908"/>
      <c r="J142" s="903"/>
      <c r="K142" s="910"/>
      <c r="L142" s="561">
        <f>mergeValue(A142)</f>
        <v>1</v>
      </c>
      <c r="M142" s="609" t="s">
        <v>19</v>
      </c>
      <c r="N142" s="548"/>
      <c r="O142" s="1327"/>
      <c r="P142" s="1327"/>
      <c r="Q142" s="1327"/>
      <c r="R142" s="1327"/>
      <c r="S142" s="1327"/>
      <c r="T142" s="1327"/>
      <c r="U142" s="1327"/>
      <c r="V142" s="1327"/>
      <c r="W142" s="1125" t="s">
        <v>718</v>
      </c>
      <c r="X142" s="553"/>
      <c r="Y142" s="553"/>
      <c r="Z142" s="553"/>
      <c r="AA142" s="553"/>
      <c r="AB142" s="553"/>
      <c r="AC142" s="553"/>
      <c r="AD142" s="553"/>
      <c r="AE142" s="553"/>
      <c r="AF142" s="553"/>
      <c r="AG142" s="553"/>
      <c r="AH142" s="553"/>
    </row>
    <row r="143" spans="1:34" s="492" customFormat="1" ht="22.5">
      <c r="A143" s="1284"/>
      <c r="B143" s="1284">
        <v>1</v>
      </c>
      <c r="C143" s="905"/>
      <c r="D143" s="905"/>
      <c r="E143" s="907"/>
      <c r="F143" s="907"/>
      <c r="G143" s="907"/>
      <c r="H143" s="907"/>
      <c r="I143" s="902"/>
      <c r="J143" s="901"/>
      <c r="K143" s="904"/>
      <c r="L143" s="561" t="str">
        <f>mergeValue(A143) &amp;"."&amp; mergeValue(B143)</f>
        <v>1.1</v>
      </c>
      <c r="M143" s="515" t="s">
        <v>15</v>
      </c>
      <c r="N143" s="548"/>
      <c r="O143" s="1327"/>
      <c r="P143" s="1327"/>
      <c r="Q143" s="1327"/>
      <c r="R143" s="1327"/>
      <c r="S143" s="1327"/>
      <c r="T143" s="1327"/>
      <c r="U143" s="1327"/>
      <c r="V143" s="1327"/>
      <c r="W143" s="1125" t="s">
        <v>459</v>
      </c>
      <c r="X143" s="553"/>
      <c r="Y143" s="553"/>
      <c r="Z143" s="553"/>
      <c r="AA143" s="553"/>
      <c r="AB143" s="553"/>
      <c r="AC143" s="553"/>
      <c r="AD143" s="553"/>
      <c r="AE143" s="553"/>
      <c r="AF143" s="553"/>
      <c r="AG143" s="553"/>
      <c r="AH143" s="553"/>
    </row>
    <row r="144" spans="1:34" s="492" customFormat="1" ht="22.5">
      <c r="A144" s="1284"/>
      <c r="B144" s="1284"/>
      <c r="C144" s="1284">
        <v>1</v>
      </c>
      <c r="D144" s="905"/>
      <c r="E144" s="907"/>
      <c r="F144" s="907"/>
      <c r="G144" s="907"/>
      <c r="H144" s="907"/>
      <c r="I144" s="909"/>
      <c r="J144" s="901"/>
      <c r="K144" s="904"/>
      <c r="L144" s="561" t="str">
        <f>mergeValue(A144) &amp;"."&amp; mergeValue(B144)&amp;"."&amp; mergeValue(C144)</f>
        <v>1.1.1</v>
      </c>
      <c r="M144" s="516" t="s">
        <v>7</v>
      </c>
      <c r="N144" s="548"/>
      <c r="O144" s="1327"/>
      <c r="P144" s="1327"/>
      <c r="Q144" s="1327"/>
      <c r="R144" s="1327"/>
      <c r="S144" s="1327"/>
      <c r="T144" s="1327"/>
      <c r="U144" s="1327"/>
      <c r="V144" s="1327"/>
      <c r="W144" s="1125" t="s">
        <v>600</v>
      </c>
      <c r="X144" s="553"/>
      <c r="Y144" s="553"/>
      <c r="Z144" s="553"/>
      <c r="AA144" s="553"/>
      <c r="AB144" s="553"/>
      <c r="AC144" s="553"/>
      <c r="AD144" s="553"/>
      <c r="AE144" s="553"/>
      <c r="AF144" s="553"/>
      <c r="AG144" s="553"/>
      <c r="AH144" s="553"/>
    </row>
    <row r="145" spans="1:35" s="492" customFormat="1" ht="22.5">
      <c r="A145" s="1284"/>
      <c r="B145" s="1284"/>
      <c r="C145" s="1284"/>
      <c r="D145" s="1284">
        <v>1</v>
      </c>
      <c r="E145" s="907"/>
      <c r="F145" s="907"/>
      <c r="G145" s="907"/>
      <c r="H145" s="907"/>
      <c r="I145" s="909"/>
      <c r="J145" s="901"/>
      <c r="K145" s="904"/>
      <c r="L145" s="561" t="str">
        <f>mergeValue(A145) &amp;"."&amp; mergeValue(B145)&amp;"."&amp; mergeValue(C145)&amp;"."&amp; mergeValue(D145)</f>
        <v>1.1.1.1</v>
      </c>
      <c r="M145" s="517" t="s">
        <v>21</v>
      </c>
      <c r="N145" s="548"/>
      <c r="O145" s="1327"/>
      <c r="P145" s="1327"/>
      <c r="Q145" s="1327"/>
      <c r="R145" s="1327"/>
      <c r="S145" s="1327"/>
      <c r="T145" s="1327"/>
      <c r="U145" s="1327"/>
      <c r="V145" s="1327"/>
      <c r="W145" s="1125" t="s">
        <v>601</v>
      </c>
      <c r="X145" s="553"/>
      <c r="Y145" s="553"/>
      <c r="Z145" s="553"/>
      <c r="AA145" s="553"/>
      <c r="AB145" s="553"/>
      <c r="AC145" s="553"/>
      <c r="AD145" s="553"/>
      <c r="AE145" s="553"/>
      <c r="AF145" s="553"/>
      <c r="AG145" s="553"/>
      <c r="AH145" s="553"/>
    </row>
    <row r="146" spans="1:35" s="492" customFormat="1" ht="11.25" hidden="1" customHeight="1">
      <c r="A146" s="1284"/>
      <c r="B146" s="1284"/>
      <c r="C146" s="1284"/>
      <c r="D146" s="1284"/>
      <c r="E146" s="1284">
        <v>1</v>
      </c>
      <c r="F146" s="907"/>
      <c r="G146" s="907"/>
      <c r="H146" s="905">
        <v>1</v>
      </c>
      <c r="I146" s="1284">
        <v>1</v>
      </c>
      <c r="J146" s="907"/>
      <c r="K146" s="912"/>
      <c r="L146" s="561"/>
      <c r="M146" s="523"/>
      <c r="N146" s="549"/>
      <c r="O146" s="599"/>
      <c r="P146" s="599"/>
      <c r="Q146" s="599"/>
      <c r="R146" s="599"/>
      <c r="S146" s="599"/>
      <c r="T146" s="599"/>
      <c r="U146" s="599"/>
      <c r="V146" s="477"/>
      <c r="W146" s="1086"/>
      <c r="X146" s="553"/>
      <c r="Y146" s="553"/>
      <c r="Z146" s="553"/>
      <c r="AA146" s="553"/>
      <c r="AB146" s="553"/>
      <c r="AC146" s="553"/>
      <c r="AD146" s="553"/>
      <c r="AE146" s="553"/>
      <c r="AF146" s="553"/>
      <c r="AG146" s="553"/>
      <c r="AH146" s="553"/>
    </row>
    <row r="147" spans="1:35" s="492" customFormat="1" ht="33.75">
      <c r="A147" s="1284"/>
      <c r="B147" s="1284"/>
      <c r="C147" s="1284"/>
      <c r="D147" s="1284"/>
      <c r="E147" s="1284"/>
      <c r="F147" s="1284">
        <v>1</v>
      </c>
      <c r="G147" s="905"/>
      <c r="H147" s="905"/>
      <c r="I147" s="1284"/>
      <c r="J147" s="1284">
        <v>1</v>
      </c>
      <c r="K147" s="913"/>
      <c r="L147" s="561" t="str">
        <f>mergeValue(A147) &amp;"."&amp; mergeValue(B147)&amp;"."&amp; mergeValue(C147)&amp;"."&amp; mergeValue(D147)&amp;"."&amp;  mergeValue(F147)</f>
        <v>1.1.1.1.1</v>
      </c>
      <c r="M147" s="524" t="s">
        <v>9</v>
      </c>
      <c r="N147" s="549"/>
      <c r="O147" s="1286"/>
      <c r="P147" s="1286"/>
      <c r="Q147" s="1286"/>
      <c r="R147" s="1286"/>
      <c r="S147" s="1286"/>
      <c r="T147" s="1286"/>
      <c r="U147" s="1286"/>
      <c r="V147" s="1286"/>
      <c r="W147" s="1125" t="s">
        <v>720</v>
      </c>
      <c r="X147" s="553"/>
      <c r="Y147" s="557" t="str">
        <f>strCheckUnique(Z147:Z150)</f>
        <v/>
      </c>
      <c r="Z147" s="553"/>
      <c r="AA147" s="557"/>
      <c r="AB147" s="553"/>
      <c r="AC147" s="553"/>
      <c r="AD147" s="553"/>
      <c r="AE147" s="553"/>
      <c r="AF147" s="553"/>
      <c r="AG147" s="553"/>
      <c r="AH147" s="553"/>
    </row>
    <row r="148" spans="1:35" s="492" customFormat="1" ht="99" customHeight="1">
      <c r="A148" s="1284"/>
      <c r="B148" s="1284"/>
      <c r="C148" s="1284"/>
      <c r="D148" s="1284"/>
      <c r="E148" s="1284"/>
      <c r="F148" s="1284"/>
      <c r="G148" s="905">
        <v>1</v>
      </c>
      <c r="H148" s="905"/>
      <c r="I148" s="1284"/>
      <c r="J148" s="1284"/>
      <c r="K148" s="913">
        <v>1</v>
      </c>
      <c r="L148" s="561" t="str">
        <f>mergeValue(A148) &amp;"."&amp; mergeValue(B148)&amp;"."&amp; mergeValue(C148)&amp;"."&amp; mergeValue(D148)&amp;"."&amp; mergeValue(F148)&amp;"."&amp; mergeValue(G148)</f>
        <v>1.1.1.1.1.1</v>
      </c>
      <c r="M148" s="1010"/>
      <c r="N148" s="554"/>
      <c r="O148" s="531"/>
      <c r="P148" s="531"/>
      <c r="Q148" s="1034"/>
      <c r="R148" s="1290"/>
      <c r="S148" s="1292" t="s">
        <v>82</v>
      </c>
      <c r="T148" s="1290"/>
      <c r="U148" s="1292" t="s">
        <v>83</v>
      </c>
      <c r="V148" s="546"/>
      <c r="W148" s="1302" t="s">
        <v>733</v>
      </c>
      <c r="X148" s="553" t="str">
        <f>strCheckDate(O149:V149)</f>
        <v/>
      </c>
      <c r="Y148" s="557"/>
      <c r="Z148" s="557" t="str">
        <f>IF(M148="","",M148 )</f>
        <v/>
      </c>
      <c r="AA148" s="557"/>
      <c r="AB148" s="557"/>
      <c r="AC148" s="557"/>
      <c r="AD148" s="553"/>
      <c r="AE148" s="553"/>
      <c r="AF148" s="553"/>
      <c r="AG148" s="553"/>
      <c r="AH148" s="553"/>
    </row>
    <row r="149" spans="1:35" s="492" customFormat="1" ht="0.2" customHeight="1">
      <c r="A149" s="1284"/>
      <c r="B149" s="1284"/>
      <c r="C149" s="1284"/>
      <c r="D149" s="1284"/>
      <c r="E149" s="1284"/>
      <c r="F149" s="1284"/>
      <c r="G149" s="905"/>
      <c r="H149" s="905"/>
      <c r="I149" s="1284"/>
      <c r="J149" s="1284"/>
      <c r="K149" s="913"/>
      <c r="L149" s="568"/>
      <c r="M149" s="614"/>
      <c r="N149" s="554"/>
      <c r="O149" s="531"/>
      <c r="P149" s="531"/>
      <c r="Q149" s="552" t="str">
        <f>R148 &amp; "-" &amp; T148</f>
        <v>-</v>
      </c>
      <c r="R149" s="1291"/>
      <c r="S149" s="1292"/>
      <c r="T149" s="1291"/>
      <c r="U149" s="1292"/>
      <c r="V149" s="546"/>
      <c r="W149" s="1303"/>
      <c r="X149" s="553"/>
      <c r="Y149" s="553"/>
      <c r="Z149" s="553"/>
      <c r="AA149" s="553"/>
      <c r="AB149" s="553"/>
      <c r="AC149" s="553"/>
      <c r="AD149" s="553"/>
      <c r="AE149" s="553"/>
      <c r="AF149" s="553"/>
      <c r="AG149" s="553"/>
      <c r="AH149" s="553"/>
    </row>
    <row r="150" spans="1:35" s="491" customFormat="1" ht="15" customHeight="1">
      <c r="A150" s="1284"/>
      <c r="B150" s="1284"/>
      <c r="C150" s="1284"/>
      <c r="D150" s="1284"/>
      <c r="E150" s="1284"/>
      <c r="F150" s="1284"/>
      <c r="G150" s="907"/>
      <c r="H150" s="905"/>
      <c r="I150" s="1284"/>
      <c r="J150" s="1284"/>
      <c r="K150" s="912"/>
      <c r="L150" s="507"/>
      <c r="M150" s="525" t="s">
        <v>24</v>
      </c>
      <c r="N150" s="520"/>
      <c r="O150" s="514"/>
      <c r="P150" s="514"/>
      <c r="Q150" s="514"/>
      <c r="R150" s="541"/>
      <c r="S150" s="533"/>
      <c r="T150" s="532"/>
      <c r="U150" s="520"/>
      <c r="V150" s="529"/>
      <c r="W150" s="1304"/>
      <c r="X150" s="555"/>
      <c r="Y150" s="555"/>
      <c r="Z150" s="555"/>
      <c r="AA150" s="555"/>
      <c r="AB150" s="555"/>
      <c r="AC150" s="555"/>
      <c r="AD150" s="555"/>
      <c r="AE150" s="555"/>
      <c r="AF150" s="555"/>
      <c r="AG150" s="555"/>
      <c r="AH150" s="555"/>
    </row>
    <row r="151" spans="1:35" s="491" customFormat="1" ht="15" customHeight="1">
      <c r="A151" s="1284"/>
      <c r="B151" s="1284"/>
      <c r="C151" s="1284"/>
      <c r="D151" s="1284"/>
      <c r="E151" s="1284"/>
      <c r="F151" s="907"/>
      <c r="G151" s="907"/>
      <c r="H151" s="905"/>
      <c r="I151" s="1284"/>
      <c r="J151" s="907"/>
      <c r="K151" s="912"/>
      <c r="L151" s="507"/>
      <c r="M151" s="520" t="s">
        <v>10</v>
      </c>
      <c r="N151" s="519"/>
      <c r="O151" s="514"/>
      <c r="P151" s="514"/>
      <c r="Q151" s="514"/>
      <c r="R151" s="541"/>
      <c r="S151" s="533"/>
      <c r="T151" s="532"/>
      <c r="U151" s="519"/>
      <c r="V151" s="533"/>
      <c r="W151" s="529"/>
      <c r="X151" s="555"/>
      <c r="Y151" s="555"/>
      <c r="Z151" s="555"/>
      <c r="AA151" s="555"/>
      <c r="AB151" s="555"/>
      <c r="AC151" s="555"/>
      <c r="AD151" s="555"/>
      <c r="AE151" s="555"/>
      <c r="AF151" s="555"/>
      <c r="AG151" s="555"/>
      <c r="AH151" s="555"/>
    </row>
    <row r="152" spans="1:35" s="491" customFormat="1" ht="15" hidden="1" customHeight="1">
      <c r="A152" s="1284"/>
      <c r="B152" s="1284"/>
      <c r="C152" s="1284"/>
      <c r="D152" s="1284"/>
      <c r="E152" s="911"/>
      <c r="F152" s="907"/>
      <c r="G152" s="907"/>
      <c r="H152" s="907"/>
      <c r="I152" s="903"/>
      <c r="J152" s="900"/>
      <c r="K152" s="910"/>
      <c r="L152" s="507"/>
      <c r="M152" s="520"/>
      <c r="N152" s="520"/>
      <c r="O152" s="520"/>
      <c r="P152" s="520"/>
      <c r="Q152" s="520"/>
      <c r="R152" s="520"/>
      <c r="S152" s="520"/>
      <c r="T152" s="520"/>
      <c r="U152" s="520"/>
      <c r="V152" s="533"/>
      <c r="W152" s="529"/>
      <c r="X152" s="555"/>
      <c r="Y152" s="555"/>
      <c r="Z152" s="555"/>
      <c r="AA152" s="555"/>
      <c r="AB152" s="555"/>
      <c r="AC152" s="555"/>
      <c r="AD152" s="555"/>
      <c r="AE152" s="555"/>
      <c r="AF152" s="555"/>
      <c r="AG152" s="555"/>
      <c r="AH152" s="555"/>
      <c r="AI152" s="555"/>
    </row>
    <row r="153" spans="1:35" s="491" customFormat="1" ht="15" customHeight="1">
      <c r="A153" s="1284"/>
      <c r="B153" s="1284"/>
      <c r="C153" s="1284"/>
      <c r="D153" s="911"/>
      <c r="E153" s="911"/>
      <c r="F153" s="907"/>
      <c r="G153" s="907"/>
      <c r="H153" s="907"/>
      <c r="I153" s="903"/>
      <c r="J153" s="900"/>
      <c r="K153" s="910"/>
      <c r="L153" s="507"/>
      <c r="M153" s="519" t="s">
        <v>16</v>
      </c>
      <c r="N153" s="518"/>
      <c r="O153" s="514"/>
      <c r="P153" s="514"/>
      <c r="Q153" s="514"/>
      <c r="R153" s="541"/>
      <c r="S153" s="533"/>
      <c r="T153" s="532"/>
      <c r="U153" s="518"/>
      <c r="V153" s="533"/>
      <c r="W153" s="529"/>
      <c r="X153" s="555"/>
      <c r="Y153" s="555"/>
      <c r="Z153" s="555"/>
      <c r="AA153" s="555"/>
      <c r="AB153" s="555"/>
      <c r="AC153" s="555"/>
      <c r="AD153" s="555"/>
      <c r="AE153" s="555"/>
      <c r="AF153" s="555"/>
      <c r="AG153" s="555"/>
      <c r="AH153" s="555"/>
    </row>
    <row r="154" spans="1:35" s="491" customFormat="1" ht="15" customHeight="1">
      <c r="A154" s="1284"/>
      <c r="B154" s="1284"/>
      <c r="C154" s="911"/>
      <c r="D154" s="911"/>
      <c r="E154" s="911"/>
      <c r="F154" s="911"/>
      <c r="G154" s="916"/>
      <c r="H154" s="903"/>
      <c r="I154" s="914"/>
      <c r="J154" s="900"/>
      <c r="K154" s="915"/>
      <c r="L154" s="507"/>
      <c r="M154" s="518" t="s">
        <v>17</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284"/>
      <c r="B155" s="911"/>
      <c r="C155" s="911"/>
      <c r="D155" s="911"/>
      <c r="E155" s="911"/>
      <c r="F155" s="911"/>
      <c r="G155" s="916"/>
      <c r="H155" s="903"/>
      <c r="I155" s="903"/>
      <c r="J155" s="900"/>
      <c r="K155" s="910"/>
      <c r="L155" s="507"/>
      <c r="M155" s="527" t="s">
        <v>18</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899"/>
      <c r="B156" s="899"/>
      <c r="C156" s="899"/>
      <c r="D156" s="899"/>
      <c r="E156" s="899"/>
      <c r="F156" s="899"/>
      <c r="G156" s="899"/>
      <c r="H156" s="899"/>
      <c r="I156" s="899"/>
      <c r="J156" s="899"/>
      <c r="K156" s="899"/>
      <c r="L156" s="507"/>
      <c r="M156" s="534" t="s">
        <v>307</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ht="17.100000000000001" customHeight="1">
      <c r="X157" s="196"/>
      <c r="Y157" s="196"/>
      <c r="Z157" s="196"/>
      <c r="AA157" s="196"/>
      <c r="AB157" s="196"/>
      <c r="AC157" s="196"/>
      <c r="AD157" s="196"/>
      <c r="AE157" s="196"/>
      <c r="AF157" s="196"/>
      <c r="AG157" s="196"/>
      <c r="AH157" s="196"/>
    </row>
    <row r="158" spans="1:35" s="34" customFormat="1" ht="17.100000000000001" customHeight="1">
      <c r="G158" s="34" t="s">
        <v>12</v>
      </c>
      <c r="I158" s="34" t="s">
        <v>182</v>
      </c>
      <c r="V158" s="151"/>
      <c r="X158" s="209"/>
      <c r="Y158" s="209"/>
      <c r="Z158" s="209"/>
      <c r="AA158" s="209"/>
      <c r="AB158" s="209"/>
      <c r="AC158" s="209"/>
      <c r="AD158" s="209"/>
      <c r="AE158" s="209"/>
      <c r="AF158" s="209"/>
      <c r="AG158" s="209"/>
      <c r="AH158" s="209"/>
    </row>
    <row r="159" spans="1:35" ht="17.100000000000001" customHeight="1">
      <c r="T159" s="116"/>
      <c r="U159" s="40"/>
      <c r="X159" s="196"/>
      <c r="Y159" s="196"/>
      <c r="Z159" s="196"/>
      <c r="AA159" s="196"/>
      <c r="AB159" s="196"/>
      <c r="AC159" s="196"/>
      <c r="AD159" s="196"/>
      <c r="AE159" s="196"/>
      <c r="AF159" s="196"/>
      <c r="AG159" s="196"/>
      <c r="AH159" s="196"/>
    </row>
    <row r="160" spans="1:35" s="492" customFormat="1" ht="22.5">
      <c r="A160" s="1284">
        <v>1</v>
      </c>
      <c r="B160" s="848"/>
      <c r="C160" s="848"/>
      <c r="D160" s="848"/>
      <c r="E160" s="849"/>
      <c r="F160" s="850"/>
      <c r="G160" s="850"/>
      <c r="H160" s="850"/>
      <c r="I160" s="851"/>
      <c r="J160" s="846"/>
      <c r="K160" s="853"/>
      <c r="L160" s="561">
        <f>mergeValue(A160)</f>
        <v>1</v>
      </c>
      <c r="M160" s="609" t="s">
        <v>19</v>
      </c>
      <c r="N160" s="548"/>
      <c r="O160" s="1388"/>
      <c r="P160" s="1389"/>
      <c r="Q160" s="1389"/>
      <c r="R160" s="1389"/>
      <c r="S160" s="1389"/>
      <c r="T160" s="1389"/>
      <c r="U160" s="1389"/>
      <c r="V160" s="1390"/>
      <c r="W160" s="1125" t="s">
        <v>718</v>
      </c>
      <c r="X160" s="553"/>
      <c r="Y160" s="553"/>
      <c r="Z160" s="553"/>
      <c r="AA160" s="553"/>
      <c r="AB160" s="553"/>
      <c r="AC160" s="553"/>
      <c r="AD160" s="553"/>
      <c r="AE160" s="553"/>
      <c r="AF160" s="553"/>
      <c r="AG160" s="553"/>
    </row>
    <row r="161" spans="1:33" s="492" customFormat="1" ht="22.5">
      <c r="A161" s="1284"/>
      <c r="B161" s="1284">
        <v>1</v>
      </c>
      <c r="C161" s="848"/>
      <c r="D161" s="848"/>
      <c r="E161" s="850"/>
      <c r="F161" s="850"/>
      <c r="G161" s="850"/>
      <c r="H161" s="850"/>
      <c r="I161" s="845"/>
      <c r="J161" s="844"/>
      <c r="K161" s="847"/>
      <c r="L161" s="561" t="str">
        <f>mergeValue(A161) &amp;"."&amp; mergeValue(B161)</f>
        <v>1.1</v>
      </c>
      <c r="M161" s="515" t="s">
        <v>15</v>
      </c>
      <c r="N161" s="548"/>
      <c r="O161" s="1388"/>
      <c r="P161" s="1389"/>
      <c r="Q161" s="1389"/>
      <c r="R161" s="1389"/>
      <c r="S161" s="1389"/>
      <c r="T161" s="1389"/>
      <c r="U161" s="1389"/>
      <c r="V161" s="1390"/>
      <c r="W161" s="1125" t="s">
        <v>459</v>
      </c>
      <c r="X161" s="553"/>
      <c r="Y161" s="553"/>
      <c r="Z161" s="553"/>
      <c r="AA161" s="553"/>
      <c r="AB161" s="553"/>
      <c r="AC161" s="553"/>
      <c r="AD161" s="553"/>
      <c r="AE161" s="553"/>
      <c r="AF161" s="553"/>
      <c r="AG161" s="553"/>
    </row>
    <row r="162" spans="1:33" s="492" customFormat="1" ht="22.5">
      <c r="A162" s="1284"/>
      <c r="B162" s="1284"/>
      <c r="C162" s="1284">
        <v>1</v>
      </c>
      <c r="D162" s="848"/>
      <c r="E162" s="850"/>
      <c r="F162" s="850"/>
      <c r="G162" s="850"/>
      <c r="H162" s="850"/>
      <c r="I162" s="852"/>
      <c r="J162" s="844"/>
      <c r="K162" s="847"/>
      <c r="L162" s="561" t="str">
        <f>mergeValue(A162) &amp;"."&amp; mergeValue(B162)&amp;"."&amp; mergeValue(C162)</f>
        <v>1.1.1</v>
      </c>
      <c r="M162" s="516" t="s">
        <v>7</v>
      </c>
      <c r="N162" s="548"/>
      <c r="O162" s="1388"/>
      <c r="P162" s="1389"/>
      <c r="Q162" s="1389"/>
      <c r="R162" s="1389"/>
      <c r="S162" s="1389"/>
      <c r="T162" s="1389"/>
      <c r="U162" s="1389"/>
      <c r="V162" s="1390"/>
      <c r="W162" s="1125" t="s">
        <v>600</v>
      </c>
      <c r="X162" s="553"/>
      <c r="Y162" s="553"/>
      <c r="Z162" s="553"/>
      <c r="AA162" s="553"/>
      <c r="AB162" s="553"/>
      <c r="AC162" s="553"/>
      <c r="AD162" s="553"/>
      <c r="AE162" s="553"/>
      <c r="AF162" s="553"/>
      <c r="AG162" s="553"/>
    </row>
    <row r="163" spans="1:33" s="492" customFormat="1" ht="22.5">
      <c r="A163" s="1284"/>
      <c r="B163" s="1284"/>
      <c r="C163" s="1284"/>
      <c r="D163" s="1284">
        <v>1</v>
      </c>
      <c r="E163" s="850"/>
      <c r="F163" s="850"/>
      <c r="G163" s="850"/>
      <c r="H163" s="850"/>
      <c r="I163" s="852"/>
      <c r="J163" s="844"/>
      <c r="K163" s="847"/>
      <c r="L163" s="561" t="str">
        <f>mergeValue(A163) &amp;"."&amp; mergeValue(B163)&amp;"."&amp; mergeValue(C163)&amp;"."&amp; mergeValue(D163)</f>
        <v>1.1.1.1</v>
      </c>
      <c r="M163" s="517" t="s">
        <v>21</v>
      </c>
      <c r="N163" s="548"/>
      <c r="O163" s="1388"/>
      <c r="P163" s="1389"/>
      <c r="Q163" s="1389"/>
      <c r="R163" s="1389"/>
      <c r="S163" s="1389"/>
      <c r="T163" s="1389"/>
      <c r="U163" s="1389"/>
      <c r="V163" s="1390"/>
      <c r="W163" s="1125" t="s">
        <v>601</v>
      </c>
      <c r="X163" s="553"/>
      <c r="Y163" s="553"/>
      <c r="Z163" s="553"/>
      <c r="AA163" s="553"/>
      <c r="AB163" s="553"/>
      <c r="AC163" s="553"/>
      <c r="AD163" s="553"/>
      <c r="AE163" s="553"/>
      <c r="AF163" s="553"/>
      <c r="AG163" s="553"/>
    </row>
    <row r="164" spans="1:33" s="492" customFormat="1" ht="78.75">
      <c r="A164" s="1284"/>
      <c r="B164" s="1284"/>
      <c r="C164" s="1284"/>
      <c r="D164" s="1284"/>
      <c r="E164" s="1284">
        <v>1</v>
      </c>
      <c r="F164" s="850"/>
      <c r="G164" s="850"/>
      <c r="H164" s="848">
        <v>1</v>
      </c>
      <c r="I164" s="1284">
        <v>1</v>
      </c>
      <c r="J164" s="850"/>
      <c r="K164" s="855"/>
      <c r="L164" s="561" t="str">
        <f>mergeValue(A164) &amp;"."&amp; mergeValue(B164)&amp;"."&amp; mergeValue(C164)&amp;"."&amp; mergeValue(D164)&amp;"."&amp; mergeValue(E164)</f>
        <v>1.1.1.1.1</v>
      </c>
      <c r="M164" s="523" t="s">
        <v>8</v>
      </c>
      <c r="N164" s="549"/>
      <c r="O164" s="1287"/>
      <c r="P164" s="1288"/>
      <c r="Q164" s="1288"/>
      <c r="R164" s="1288"/>
      <c r="S164" s="1288"/>
      <c r="T164" s="1288"/>
      <c r="U164" s="1288"/>
      <c r="V164" s="1289"/>
      <c r="W164" s="1125" t="s">
        <v>719</v>
      </c>
      <c r="X164" s="553"/>
      <c r="Y164" s="553"/>
      <c r="Z164" s="553"/>
      <c r="AA164" s="553"/>
      <c r="AB164" s="553"/>
      <c r="AC164" s="553"/>
      <c r="AD164" s="553"/>
      <c r="AE164" s="553"/>
      <c r="AF164" s="553"/>
      <c r="AG164" s="553"/>
    </row>
    <row r="165" spans="1:33" s="492" customFormat="1" ht="33.75">
      <c r="A165" s="1284"/>
      <c r="B165" s="1284"/>
      <c r="C165" s="1284"/>
      <c r="D165" s="1284"/>
      <c r="E165" s="1284"/>
      <c r="F165" s="1284">
        <v>1</v>
      </c>
      <c r="G165" s="848"/>
      <c r="H165" s="848"/>
      <c r="I165" s="1284"/>
      <c r="J165" s="1284">
        <v>1</v>
      </c>
      <c r="K165" s="856"/>
      <c r="L165" s="561" t="str">
        <f>mergeValue(A165) &amp;"."&amp; mergeValue(B165)&amp;"."&amp; mergeValue(C165)&amp;"."&amp; mergeValue(D165)&amp;"."&amp; mergeValue(E165)&amp;"."&amp; mergeValue(F165)</f>
        <v>1.1.1.1.1.1</v>
      </c>
      <c r="M165" s="524" t="s">
        <v>9</v>
      </c>
      <c r="N165" s="549"/>
      <c r="O165" s="1287"/>
      <c r="P165" s="1288"/>
      <c r="Q165" s="1288"/>
      <c r="R165" s="1288"/>
      <c r="S165" s="1288"/>
      <c r="T165" s="1288"/>
      <c r="U165" s="1288"/>
      <c r="V165" s="1289"/>
      <c r="W165" s="1125" t="s">
        <v>720</v>
      </c>
      <c r="X165" s="553"/>
      <c r="Y165" s="557" t="str">
        <f>strCheckUnique(Z165:Z168)</f>
        <v/>
      </c>
      <c r="Z165" s="553"/>
      <c r="AA165" s="557" t="str">
        <f>IF(O165="","",O165 &amp; ":_")</f>
        <v/>
      </c>
      <c r="AB165" s="553"/>
      <c r="AC165" s="553"/>
      <c r="AD165" s="553"/>
      <c r="AE165" s="553"/>
      <c r="AF165" s="553"/>
      <c r="AG165" s="553"/>
    </row>
    <row r="166" spans="1:33" s="492" customFormat="1" ht="122.1" customHeight="1">
      <c r="A166" s="1284"/>
      <c r="B166" s="1284"/>
      <c r="C166" s="1284"/>
      <c r="D166" s="1284"/>
      <c r="E166" s="1284"/>
      <c r="F166" s="1284"/>
      <c r="G166" s="848">
        <v>1</v>
      </c>
      <c r="H166" s="848"/>
      <c r="I166" s="1284"/>
      <c r="J166" s="1284"/>
      <c r="K166" s="856">
        <v>1</v>
      </c>
      <c r="L166" s="561" t="str">
        <f>mergeValue(A166) &amp;"."&amp; mergeValue(B166)&amp;"."&amp; mergeValue(C166)&amp;"."&amp; mergeValue(D166)&amp;"."&amp; mergeValue(E166)&amp;"."&amp; mergeValue(F166)&amp;"."&amp; mergeValue(G166)</f>
        <v>1.1.1.1.1.1.1</v>
      </c>
      <c r="M166" s="1010"/>
      <c r="N166" s="554"/>
      <c r="O166" s="1019"/>
      <c r="P166" s="531"/>
      <c r="Q166" s="531"/>
      <c r="R166" s="1290"/>
      <c r="S166" s="1292" t="s">
        <v>82</v>
      </c>
      <c r="T166" s="1290"/>
      <c r="U166" s="1292" t="s">
        <v>82</v>
      </c>
      <c r="V166" s="546"/>
      <c r="W166" s="1302" t="s">
        <v>721</v>
      </c>
      <c r="X166" s="553" t="str">
        <f>strCheckDate(O167:V167)</f>
        <v/>
      </c>
      <c r="Y166" s="557"/>
      <c r="Z166" s="557" t="str">
        <f>IF(M166="","",M166 )</f>
        <v/>
      </c>
      <c r="AA166" s="557"/>
      <c r="AB166" s="557"/>
      <c r="AC166" s="557"/>
      <c r="AD166" s="553"/>
      <c r="AE166" s="553"/>
      <c r="AF166" s="553"/>
      <c r="AG166" s="553"/>
    </row>
    <row r="167" spans="1:33" s="492" customFormat="1" ht="11.25" hidden="1" customHeight="1">
      <c r="A167" s="1284"/>
      <c r="B167" s="1284"/>
      <c r="C167" s="1284"/>
      <c r="D167" s="1284"/>
      <c r="E167" s="1284"/>
      <c r="F167" s="1284"/>
      <c r="G167" s="848"/>
      <c r="H167" s="848"/>
      <c r="I167" s="1284"/>
      <c r="J167" s="1284"/>
      <c r="K167" s="856"/>
      <c r="L167" s="568"/>
      <c r="M167" s="614"/>
      <c r="N167" s="554"/>
      <c r="O167" s="552"/>
      <c r="P167" s="531"/>
      <c r="Q167" s="552" t="str">
        <f>R166 &amp; "-" &amp; T166</f>
        <v>-</v>
      </c>
      <c r="R167" s="1291"/>
      <c r="S167" s="1292"/>
      <c r="T167" s="1291"/>
      <c r="U167" s="1292"/>
      <c r="V167" s="546"/>
      <c r="W167" s="1303"/>
      <c r="X167" s="553"/>
      <c r="Y167" s="553"/>
      <c r="Z167" s="553"/>
      <c r="AA167" s="553"/>
      <c r="AB167" s="553"/>
      <c r="AC167" s="553"/>
      <c r="AD167" s="553"/>
      <c r="AE167" s="553"/>
      <c r="AF167" s="553"/>
      <c r="AG167" s="553"/>
    </row>
    <row r="168" spans="1:33" s="491" customFormat="1" ht="15" customHeight="1">
      <c r="A168" s="1284"/>
      <c r="B168" s="1284"/>
      <c r="C168" s="1284"/>
      <c r="D168" s="1284"/>
      <c r="E168" s="1284"/>
      <c r="F168" s="1284"/>
      <c r="G168" s="850"/>
      <c r="H168" s="848"/>
      <c r="I168" s="1284"/>
      <c r="J168" s="1284"/>
      <c r="K168" s="855"/>
      <c r="L168" s="507"/>
      <c r="M168" s="526" t="s">
        <v>24</v>
      </c>
      <c r="N168" s="520"/>
      <c r="O168" s="514"/>
      <c r="P168" s="514"/>
      <c r="Q168" s="514"/>
      <c r="R168" s="541"/>
      <c r="S168" s="533"/>
      <c r="T168" s="532"/>
      <c r="U168" s="520"/>
      <c r="V168" s="529"/>
      <c r="W168" s="1304"/>
      <c r="X168" s="555"/>
      <c r="Y168" s="555"/>
      <c r="Z168" s="555"/>
      <c r="AA168" s="555"/>
      <c r="AB168" s="555"/>
      <c r="AC168" s="555"/>
      <c r="AD168" s="555"/>
      <c r="AE168" s="555"/>
      <c r="AF168" s="555"/>
      <c r="AG168" s="555"/>
    </row>
    <row r="169" spans="1:33" s="491" customFormat="1" ht="15" customHeight="1">
      <c r="A169" s="1284"/>
      <c r="B169" s="1284"/>
      <c r="C169" s="1284"/>
      <c r="D169" s="1284"/>
      <c r="E169" s="1284"/>
      <c r="F169" s="850"/>
      <c r="G169" s="850"/>
      <c r="H169" s="848"/>
      <c r="I169" s="1284"/>
      <c r="J169" s="850"/>
      <c r="K169" s="855"/>
      <c r="L169" s="507"/>
      <c r="M169" s="525" t="s">
        <v>10</v>
      </c>
      <c r="N169" s="519"/>
      <c r="O169" s="514"/>
      <c r="P169" s="514"/>
      <c r="Q169" s="514"/>
      <c r="R169" s="541"/>
      <c r="S169" s="533"/>
      <c r="T169" s="532"/>
      <c r="U169" s="519"/>
      <c r="V169" s="533"/>
      <c r="W169" s="529"/>
      <c r="X169" s="555"/>
      <c r="Y169" s="555"/>
      <c r="Z169" s="555"/>
      <c r="AA169" s="555"/>
      <c r="AB169" s="555"/>
      <c r="AC169" s="555"/>
      <c r="AD169" s="555"/>
      <c r="AE169" s="555"/>
      <c r="AF169" s="555"/>
      <c r="AG169" s="555"/>
    </row>
    <row r="170" spans="1:33" s="491" customFormat="1" ht="15" customHeight="1">
      <c r="A170" s="1284"/>
      <c r="B170" s="1284"/>
      <c r="C170" s="1284"/>
      <c r="D170" s="1284"/>
      <c r="E170" s="854"/>
      <c r="F170" s="850"/>
      <c r="G170" s="850"/>
      <c r="H170" s="850"/>
      <c r="I170" s="846"/>
      <c r="J170" s="843"/>
      <c r="K170" s="853"/>
      <c r="L170" s="507"/>
      <c r="M170" s="520" t="s">
        <v>11</v>
      </c>
      <c r="N170" s="518"/>
      <c r="O170" s="514"/>
      <c r="P170" s="514"/>
      <c r="Q170" s="514"/>
      <c r="R170" s="541"/>
      <c r="S170" s="533"/>
      <c r="T170" s="532"/>
      <c r="U170" s="518"/>
      <c r="V170" s="533"/>
      <c r="W170" s="529"/>
      <c r="X170" s="555"/>
      <c r="Y170" s="555"/>
      <c r="Z170" s="555"/>
      <c r="AA170" s="555"/>
      <c r="AB170" s="555"/>
      <c r="AC170" s="555"/>
      <c r="AD170" s="555"/>
      <c r="AE170" s="555"/>
      <c r="AF170" s="555"/>
      <c r="AG170" s="555"/>
    </row>
    <row r="171" spans="1:33" s="491" customFormat="1" ht="15" customHeight="1">
      <c r="A171" s="1284"/>
      <c r="B171" s="1284"/>
      <c r="C171" s="1284"/>
      <c r="D171" s="854"/>
      <c r="E171" s="854"/>
      <c r="F171" s="850"/>
      <c r="G171" s="850"/>
      <c r="H171" s="850"/>
      <c r="I171" s="846"/>
      <c r="J171" s="843"/>
      <c r="K171" s="853"/>
      <c r="L171" s="507"/>
      <c r="M171" s="519" t="s">
        <v>16</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284"/>
      <c r="B172" s="1284"/>
      <c r="C172" s="854"/>
      <c r="D172" s="854"/>
      <c r="E172" s="854"/>
      <c r="F172" s="854"/>
      <c r="G172" s="859"/>
      <c r="H172" s="846"/>
      <c r="I172" s="857"/>
      <c r="J172" s="843"/>
      <c r="K172" s="858"/>
      <c r="L172" s="507"/>
      <c r="M172" s="518" t="s">
        <v>17</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284"/>
      <c r="B173" s="854"/>
      <c r="C173" s="854"/>
      <c r="D173" s="854"/>
      <c r="E173" s="854"/>
      <c r="F173" s="854"/>
      <c r="G173" s="859"/>
      <c r="H173" s="846"/>
      <c r="I173" s="846"/>
      <c r="J173" s="843"/>
      <c r="K173" s="853"/>
      <c r="L173" s="507"/>
      <c r="M173" s="527" t="s">
        <v>18</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842"/>
      <c r="B174" s="842"/>
      <c r="C174" s="842"/>
      <c r="D174" s="842"/>
      <c r="E174" s="842"/>
      <c r="F174" s="842"/>
      <c r="G174" s="842"/>
      <c r="H174" s="842"/>
      <c r="I174" s="842"/>
      <c r="J174" s="842"/>
      <c r="K174" s="842"/>
      <c r="L174" s="507"/>
      <c r="M174" s="534" t="s">
        <v>307</v>
      </c>
      <c r="N174" s="518"/>
      <c r="O174" s="514"/>
      <c r="P174" s="514"/>
      <c r="Q174" s="514"/>
      <c r="R174" s="541"/>
      <c r="S174" s="533"/>
      <c r="T174" s="532"/>
      <c r="U174" s="518"/>
      <c r="V174" s="719"/>
      <c r="W174" s="719"/>
      <c r="X174" s="719"/>
      <c r="Y174" s="728"/>
      <c r="Z174" s="727"/>
      <c r="AA174" s="726"/>
      <c r="AB174" s="720"/>
      <c r="AC174" s="727"/>
      <c r="AD174" s="724"/>
      <c r="AE174" s="555"/>
      <c r="AF174" s="555"/>
      <c r="AG174" s="555"/>
    </row>
    <row r="176" spans="1:33" s="34" customFormat="1" ht="17.100000000000001" customHeight="1">
      <c r="G176" s="34" t="s">
        <v>12</v>
      </c>
      <c r="I176" s="34" t="s">
        <v>206</v>
      </c>
      <c r="AD176" s="151"/>
    </row>
    <row r="177" spans="1:47" ht="17.100000000000001" customHeight="1">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row>
    <row r="178" spans="1:47" s="650" customFormat="1" ht="22.5">
      <c r="A178" s="1284">
        <v>1</v>
      </c>
      <c r="B178" s="927"/>
      <c r="C178" s="927"/>
      <c r="D178" s="927"/>
      <c r="E178" s="927"/>
      <c r="F178" s="927"/>
      <c r="G178" s="928"/>
      <c r="H178" s="928"/>
      <c r="I178" s="930"/>
      <c r="J178" s="922"/>
      <c r="K178" s="922"/>
      <c r="L178" s="687">
        <f>mergeValue(A178)</f>
        <v>1</v>
      </c>
      <c r="M178" s="609" t="s">
        <v>19</v>
      </c>
      <c r="N178" s="680"/>
      <c r="O178" s="1388"/>
      <c r="P178" s="1389"/>
      <c r="Q178" s="1389"/>
      <c r="R178" s="1389"/>
      <c r="S178" s="1389"/>
      <c r="T178" s="1389"/>
      <c r="U178" s="1389"/>
      <c r="V178" s="1389"/>
      <c r="W178" s="1390"/>
      <c r="X178" s="1093" t="s">
        <v>718</v>
      </c>
      <c r="Y178" s="682"/>
      <c r="Z178" s="682"/>
      <c r="AA178" s="682"/>
      <c r="AB178" s="682"/>
      <c r="AC178" s="682"/>
      <c r="AD178" s="682"/>
      <c r="AE178" s="682"/>
      <c r="AF178" s="682"/>
      <c r="AG178" s="682"/>
    </row>
    <row r="179" spans="1:47" s="650" customFormat="1" ht="22.5">
      <c r="A179" s="1284"/>
      <c r="B179" s="1284">
        <v>1</v>
      </c>
      <c r="C179" s="927"/>
      <c r="D179" s="927"/>
      <c r="E179" s="927"/>
      <c r="F179" s="927"/>
      <c r="G179" s="932"/>
      <c r="H179" s="929"/>
      <c r="I179" s="934"/>
      <c r="J179" s="919"/>
      <c r="K179" s="918"/>
      <c r="L179" s="687" t="str">
        <f>mergeValue(A179) &amp;"."&amp; mergeValue(B179)</f>
        <v>1.1</v>
      </c>
      <c r="M179" s="657" t="s">
        <v>15</v>
      </c>
      <c r="N179" s="680"/>
      <c r="O179" s="1388"/>
      <c r="P179" s="1389"/>
      <c r="Q179" s="1389"/>
      <c r="R179" s="1389"/>
      <c r="S179" s="1389"/>
      <c r="T179" s="1389"/>
      <c r="U179" s="1389"/>
      <c r="V179" s="1389"/>
      <c r="W179" s="1390"/>
      <c r="X179" s="1093" t="s">
        <v>459</v>
      </c>
      <c r="Y179" s="682"/>
      <c r="Z179" s="682"/>
      <c r="AA179" s="682"/>
      <c r="AB179" s="682"/>
      <c r="AC179" s="682"/>
      <c r="AD179" s="682"/>
      <c r="AE179" s="682"/>
      <c r="AF179" s="682"/>
      <c r="AG179" s="682"/>
    </row>
    <row r="180" spans="1:47" s="650" customFormat="1" ht="22.5">
      <c r="A180" s="1284"/>
      <c r="B180" s="1284"/>
      <c r="C180" s="1284">
        <v>1</v>
      </c>
      <c r="D180" s="927"/>
      <c r="E180" s="927"/>
      <c r="F180" s="927"/>
      <c r="G180" s="932"/>
      <c r="H180" s="929"/>
      <c r="I180" s="935"/>
      <c r="J180" s="919"/>
      <c r="K180" s="918"/>
      <c r="L180" s="687" t="str">
        <f>mergeValue(A180) &amp;"."&amp; mergeValue(B180)&amp;"."&amp; mergeValue(C180)</f>
        <v>1.1.1</v>
      </c>
      <c r="M180" s="658" t="s">
        <v>7</v>
      </c>
      <c r="N180" s="680"/>
      <c r="O180" s="1388"/>
      <c r="P180" s="1389"/>
      <c r="Q180" s="1389"/>
      <c r="R180" s="1389"/>
      <c r="S180" s="1389"/>
      <c r="T180" s="1389"/>
      <c r="U180" s="1389"/>
      <c r="V180" s="1389"/>
      <c r="W180" s="1390"/>
      <c r="X180" s="1093" t="s">
        <v>600</v>
      </c>
      <c r="Y180" s="682"/>
      <c r="Z180" s="682"/>
      <c r="AA180" s="682"/>
      <c r="AB180" s="682"/>
      <c r="AC180" s="682"/>
      <c r="AD180" s="682"/>
      <c r="AE180" s="682"/>
      <c r="AF180" s="682"/>
      <c r="AG180" s="682"/>
    </row>
    <row r="181" spans="1:47" s="650" customFormat="1" ht="22.5">
      <c r="A181" s="1284"/>
      <c r="B181" s="1284"/>
      <c r="C181" s="1284"/>
      <c r="D181" s="1284">
        <v>1</v>
      </c>
      <c r="E181" s="927"/>
      <c r="F181" s="927"/>
      <c r="G181" s="932"/>
      <c r="H181" s="929"/>
      <c r="I181" s="935"/>
      <c r="J181" s="933"/>
      <c r="K181" s="918"/>
      <c r="L181" s="687" t="str">
        <f>mergeValue(A181) &amp;"."&amp; mergeValue(B181)&amp;"."&amp; mergeValue(C181)&amp;"."&amp; mergeValue(D181)</f>
        <v>1.1.1.1</v>
      </c>
      <c r="M181" s="659" t="s">
        <v>21</v>
      </c>
      <c r="N181" s="680"/>
      <c r="O181" s="1388"/>
      <c r="P181" s="1389"/>
      <c r="Q181" s="1389"/>
      <c r="R181" s="1389"/>
      <c r="S181" s="1389"/>
      <c r="T181" s="1389"/>
      <c r="U181" s="1389"/>
      <c r="V181" s="1389"/>
      <c r="W181" s="1390"/>
      <c r="X181" s="967" t="s">
        <v>623</v>
      </c>
      <c r="Y181" s="682"/>
      <c r="Z181" s="682"/>
      <c r="AA181" s="682"/>
      <c r="AB181" s="682"/>
      <c r="AC181" s="682"/>
      <c r="AD181" s="682"/>
      <c r="AE181" s="682"/>
      <c r="AF181" s="682"/>
      <c r="AG181" s="682"/>
    </row>
    <row r="182" spans="1:47" s="650" customFormat="1" ht="56.25" customHeight="1">
      <c r="A182" s="1284"/>
      <c r="B182" s="1284"/>
      <c r="C182" s="1284"/>
      <c r="D182" s="1284"/>
      <c r="E182" s="927">
        <v>1</v>
      </c>
      <c r="F182" s="927"/>
      <c r="G182" s="932"/>
      <c r="H182" s="929"/>
      <c r="I182" s="935"/>
      <c r="J182" s="933"/>
      <c r="K182" s="923"/>
      <c r="L182" s="687" t="str">
        <f>mergeValue(A182) &amp;"."&amp; mergeValue(B182)&amp;"."&amp; mergeValue(C182)&amp;"."&amp; mergeValue(D182)&amp;"."&amp; mergeValue(E182)</f>
        <v>1.1.1.1.1</v>
      </c>
      <c r="M182" s="1013"/>
      <c r="N182" s="655"/>
      <c r="O182" s="1015"/>
      <c r="P182" s="1016"/>
      <c r="Q182" s="637"/>
      <c r="R182" s="637"/>
      <c r="S182" s="1032"/>
      <c r="T182" s="618" t="s">
        <v>82</v>
      </c>
      <c r="U182" s="1032"/>
      <c r="V182" s="618" t="s">
        <v>82</v>
      </c>
      <c r="W182" s="689"/>
      <c r="X182" s="1302" t="s">
        <v>747</v>
      </c>
      <c r="Y182" s="682" t="str">
        <f>strCheckDateTwo(N182:W182)</f>
        <v/>
      </c>
      <c r="Z182" s="682"/>
      <c r="AA182" s="682"/>
      <c r="AB182" s="682"/>
      <c r="AC182" s="682"/>
      <c r="AD182" s="682"/>
      <c r="AE182" s="682"/>
      <c r="AF182" s="682"/>
      <c r="AG182" s="682"/>
    </row>
    <row r="183" spans="1:47" s="650" customFormat="1" ht="14.25" hidden="1" customHeight="1">
      <c r="A183" s="1284"/>
      <c r="B183" s="1284"/>
      <c r="C183" s="1284"/>
      <c r="D183" s="1284"/>
      <c r="E183" s="927"/>
      <c r="F183" s="927"/>
      <c r="G183" s="932"/>
      <c r="H183" s="929"/>
      <c r="I183" s="935"/>
      <c r="J183" s="933"/>
      <c r="K183" s="923"/>
      <c r="L183" s="678"/>
      <c r="M183" s="665"/>
      <c r="N183" s="614"/>
      <c r="O183" s="614"/>
      <c r="P183" s="614"/>
      <c r="Q183" s="614"/>
      <c r="R183" s="681" t="str">
        <f>S182 &amp; "-" &amp; U182</f>
        <v>-</v>
      </c>
      <c r="S183" s="690"/>
      <c r="T183" s="683"/>
      <c r="U183" s="690"/>
      <c r="V183" s="614"/>
      <c r="W183" s="614"/>
      <c r="X183" s="1303"/>
      <c r="Y183" s="682"/>
      <c r="Z183" s="682"/>
      <c r="AA183" s="682"/>
      <c r="AB183" s="682"/>
      <c r="AC183" s="682"/>
      <c r="AD183" s="682"/>
      <c r="AE183" s="682"/>
      <c r="AF183" s="682"/>
      <c r="AG183" s="682"/>
    </row>
    <row r="184" spans="1:47" s="650" customFormat="1" ht="15" customHeight="1">
      <c r="A184" s="1284"/>
      <c r="B184" s="1284"/>
      <c r="C184" s="1284"/>
      <c r="D184" s="1284"/>
      <c r="E184" s="927"/>
      <c r="F184" s="927"/>
      <c r="G184" s="932"/>
      <c r="H184" s="929"/>
      <c r="I184" s="935"/>
      <c r="J184" s="933"/>
      <c r="K184" s="923"/>
      <c r="L184" s="653"/>
      <c r="M184" s="662" t="s">
        <v>5</v>
      </c>
      <c r="N184" s="660"/>
      <c r="O184" s="656"/>
      <c r="P184" s="656"/>
      <c r="Q184" s="656"/>
      <c r="R184" s="656"/>
      <c r="S184" s="672"/>
      <c r="T184" s="668"/>
      <c r="U184" s="667"/>
      <c r="V184" s="660"/>
      <c r="W184" s="660"/>
      <c r="X184" s="1304"/>
      <c r="Y184" s="682"/>
      <c r="Z184" s="682"/>
      <c r="AA184" s="682"/>
      <c r="AB184" s="682"/>
      <c r="AC184" s="682"/>
      <c r="AD184" s="682"/>
      <c r="AE184" s="682"/>
      <c r="AF184" s="682"/>
      <c r="AG184" s="682"/>
    </row>
    <row r="185" spans="1:47" s="649" customFormat="1" ht="15" customHeight="1">
      <c r="A185" s="1284"/>
      <c r="B185" s="1284"/>
      <c r="C185" s="1284"/>
      <c r="D185" s="931"/>
      <c r="E185" s="931"/>
      <c r="F185" s="931"/>
      <c r="G185" s="932"/>
      <c r="H185" s="931"/>
      <c r="I185" s="935"/>
      <c r="J185" s="921"/>
      <c r="K185" s="925"/>
      <c r="L185" s="653"/>
      <c r="M185" s="661" t="s">
        <v>16</v>
      </c>
      <c r="N185" s="660"/>
      <c r="O185" s="656"/>
      <c r="P185" s="656"/>
      <c r="Q185" s="656"/>
      <c r="R185" s="656"/>
      <c r="S185" s="672"/>
      <c r="T185" s="668"/>
      <c r="U185" s="667"/>
      <c r="V185" s="660"/>
      <c r="W185" s="668"/>
      <c r="X185" s="664"/>
      <c r="Y185" s="684"/>
      <c r="Z185" s="684"/>
      <c r="AA185" s="684"/>
      <c r="AB185" s="684"/>
      <c r="AC185" s="684"/>
      <c r="AD185" s="684"/>
      <c r="AE185" s="684"/>
      <c r="AF185" s="684"/>
      <c r="AG185" s="684"/>
    </row>
    <row r="186" spans="1:47" s="649" customFormat="1" ht="15" customHeight="1">
      <c r="A186" s="1284"/>
      <c r="B186" s="1284"/>
      <c r="C186" s="931"/>
      <c r="D186" s="931"/>
      <c r="E186" s="931"/>
      <c r="F186" s="931"/>
      <c r="G186" s="932"/>
      <c r="H186" s="931"/>
      <c r="I186" s="926"/>
      <c r="J186" s="921"/>
      <c r="K186" s="925"/>
      <c r="L186" s="653"/>
      <c r="M186" s="660" t="s">
        <v>17</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284"/>
      <c r="B187" s="931"/>
      <c r="C187" s="931"/>
      <c r="D187" s="931"/>
      <c r="E187" s="931"/>
      <c r="F187" s="931"/>
      <c r="G187" s="932"/>
      <c r="H187" s="931"/>
      <c r="I187" s="926"/>
      <c r="J187" s="921"/>
      <c r="K187" s="925"/>
      <c r="L187" s="653"/>
      <c r="M187" s="663" t="s">
        <v>18</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917"/>
      <c r="B188" s="917"/>
      <c r="C188" s="917"/>
      <c r="D188" s="917"/>
      <c r="E188" s="917"/>
      <c r="F188" s="917"/>
      <c r="G188" s="924"/>
      <c r="H188" s="925"/>
      <c r="I188" s="920"/>
      <c r="J188" s="921"/>
      <c r="K188" s="917"/>
      <c r="L188" s="653"/>
      <c r="M188" s="669" t="s">
        <v>307</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ht="15" customHeight="1">
      <c r="G189" s="149"/>
      <c r="H189" s="150"/>
      <c r="I189" s="150"/>
      <c r="J189" s="80"/>
      <c r="K189" s="150"/>
      <c r="L189" s="150"/>
      <c r="M189" s="150"/>
      <c r="N189" s="150"/>
      <c r="O189" s="150"/>
      <c r="P189" s="150"/>
      <c r="Q189" s="150"/>
      <c r="R189" s="150"/>
      <c r="S189" s="150"/>
      <c r="T189" s="150"/>
      <c r="U189" s="150"/>
      <c r="V189" s="150"/>
      <c r="W189" s="150"/>
      <c r="X189" s="150"/>
      <c r="Y189" s="150"/>
      <c r="Z189" s="150"/>
      <c r="AA189" s="150"/>
      <c r="AB189" s="150"/>
      <c r="AC189" s="150"/>
      <c r="AD189" s="150"/>
      <c r="AE189" s="150"/>
      <c r="AF189" s="150"/>
      <c r="AG189" s="150"/>
      <c r="AH189" s="150"/>
      <c r="AI189" s="150"/>
      <c r="AJ189" s="150"/>
      <c r="AK189" s="150"/>
      <c r="AL189" s="196"/>
      <c r="AM189" s="196"/>
      <c r="AN189" s="196"/>
      <c r="AO189" s="196"/>
      <c r="AP189" s="196"/>
      <c r="AQ189" s="196"/>
      <c r="AR189" s="196"/>
      <c r="AS189" s="196"/>
      <c r="AT189" s="196"/>
      <c r="AU189" s="196"/>
    </row>
    <row r="190" spans="1:47" s="34" customFormat="1" ht="17.100000000000001" customHeight="1">
      <c r="G190" s="34" t="s">
        <v>12</v>
      </c>
      <c r="I190" s="34" t="s">
        <v>207</v>
      </c>
      <c r="T190" s="151"/>
    </row>
    <row r="191" spans="1:47" ht="17.100000000000001" customHeight="1">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row>
    <row r="192" spans="1:47" s="650" customFormat="1" ht="22.5">
      <c r="A192" s="1284">
        <v>1</v>
      </c>
      <c r="B192" s="962"/>
      <c r="C192" s="962"/>
      <c r="D192" s="962"/>
      <c r="E192" s="962"/>
      <c r="F192" s="955"/>
      <c r="G192" s="961"/>
      <c r="H192" s="961"/>
      <c r="I192" s="943"/>
      <c r="J192" s="942"/>
      <c r="K192" s="942"/>
      <c r="L192" s="687">
        <f>mergeValue(A192)</f>
        <v>1</v>
      </c>
      <c r="M192" s="609" t="s">
        <v>19</v>
      </c>
      <c r="N192" s="1391"/>
      <c r="O192" s="1392"/>
      <c r="P192" s="1392"/>
      <c r="Q192" s="1392"/>
      <c r="R192" s="1392"/>
      <c r="S192" s="1392"/>
      <c r="T192" s="1392"/>
      <c r="U192" s="1392"/>
      <c r="V192" s="1392"/>
      <c r="W192" s="1392"/>
      <c r="X192" s="1392"/>
      <c r="Y192" s="1392"/>
      <c r="Z192" s="1392"/>
      <c r="AA192" s="1392"/>
      <c r="AB192" s="1392"/>
      <c r="AC192" s="1392"/>
      <c r="AD192" s="1392"/>
      <c r="AE192" s="1392"/>
      <c r="AF192" s="1393"/>
      <c r="AG192" s="1093" t="s">
        <v>718</v>
      </c>
      <c r="AH192" s="682"/>
      <c r="AI192" s="682"/>
      <c r="AJ192" s="682"/>
      <c r="AK192" s="682"/>
      <c r="AL192" s="682"/>
      <c r="AM192" s="682"/>
      <c r="AN192" s="682"/>
      <c r="AO192" s="682"/>
      <c r="AP192" s="682"/>
      <c r="AQ192" s="682"/>
      <c r="AR192" s="682"/>
    </row>
    <row r="193" spans="1:46" s="650" customFormat="1" ht="22.5">
      <c r="A193" s="1284"/>
      <c r="B193" s="1284">
        <v>1</v>
      </c>
      <c r="C193" s="962"/>
      <c r="D193" s="962"/>
      <c r="E193" s="962"/>
      <c r="F193" s="955"/>
      <c r="G193" s="964"/>
      <c r="H193" s="965"/>
      <c r="I193" s="944"/>
      <c r="J193" s="939"/>
      <c r="K193" s="937"/>
      <c r="L193" s="687" t="str">
        <f>mergeValue(A193) &amp;"."&amp; mergeValue(B193)</f>
        <v>1.1</v>
      </c>
      <c r="M193" s="657" t="s">
        <v>15</v>
      </c>
      <c r="N193" s="1394"/>
      <c r="O193" s="1395"/>
      <c r="P193" s="1395"/>
      <c r="Q193" s="1395"/>
      <c r="R193" s="1395"/>
      <c r="S193" s="1395"/>
      <c r="T193" s="1395"/>
      <c r="U193" s="1395"/>
      <c r="V193" s="1395"/>
      <c r="W193" s="1395"/>
      <c r="X193" s="1395"/>
      <c r="Y193" s="1395"/>
      <c r="Z193" s="1395"/>
      <c r="AA193" s="1395"/>
      <c r="AB193" s="1395"/>
      <c r="AC193" s="1395"/>
      <c r="AD193" s="1395"/>
      <c r="AE193" s="1395"/>
      <c r="AF193" s="1396"/>
      <c r="AG193" s="1093" t="s">
        <v>459</v>
      </c>
      <c r="AH193" s="682"/>
      <c r="AI193" s="682"/>
      <c r="AJ193" s="682"/>
      <c r="AK193" s="682"/>
      <c r="AL193" s="682"/>
      <c r="AM193" s="682"/>
      <c r="AN193" s="682"/>
      <c r="AO193" s="682"/>
      <c r="AP193" s="682"/>
      <c r="AQ193" s="682"/>
      <c r="AR193" s="682"/>
    </row>
    <row r="194" spans="1:46" s="650" customFormat="1" ht="22.5">
      <c r="A194" s="1284"/>
      <c r="B194" s="1284"/>
      <c r="C194" s="1284">
        <v>1</v>
      </c>
      <c r="D194" s="962"/>
      <c r="E194" s="962"/>
      <c r="F194" s="955"/>
      <c r="G194" s="964"/>
      <c r="H194" s="965"/>
      <c r="I194" s="944"/>
      <c r="J194" s="939"/>
      <c r="K194" s="937"/>
      <c r="L194" s="687" t="str">
        <f>mergeValue(A194) &amp;"."&amp; mergeValue(B194)&amp;"."&amp; mergeValue(C194)</f>
        <v>1.1.1</v>
      </c>
      <c r="M194" s="658" t="s">
        <v>7</v>
      </c>
      <c r="N194" s="1394"/>
      <c r="O194" s="1395"/>
      <c r="P194" s="1395"/>
      <c r="Q194" s="1395"/>
      <c r="R194" s="1395"/>
      <c r="S194" s="1395"/>
      <c r="T194" s="1395"/>
      <c r="U194" s="1395"/>
      <c r="V194" s="1395"/>
      <c r="W194" s="1395"/>
      <c r="X194" s="1395"/>
      <c r="Y194" s="1395"/>
      <c r="Z194" s="1395"/>
      <c r="AA194" s="1395"/>
      <c r="AB194" s="1395"/>
      <c r="AC194" s="1395"/>
      <c r="AD194" s="1395"/>
      <c r="AE194" s="1395"/>
      <c r="AF194" s="1396"/>
      <c r="AG194" s="1093" t="s">
        <v>600</v>
      </c>
      <c r="AH194" s="682"/>
      <c r="AI194" s="682"/>
      <c r="AJ194" s="682"/>
      <c r="AK194" s="682"/>
      <c r="AL194" s="682"/>
      <c r="AM194" s="682"/>
      <c r="AN194" s="682"/>
      <c r="AO194" s="682"/>
      <c r="AP194" s="682"/>
      <c r="AQ194" s="682"/>
      <c r="AR194" s="682"/>
    </row>
    <row r="195" spans="1:46" s="650" customFormat="1" ht="15" customHeight="1">
      <c r="A195" s="1284"/>
      <c r="B195" s="1284"/>
      <c r="C195" s="1284"/>
      <c r="D195" s="1284">
        <v>1</v>
      </c>
      <c r="E195" s="962"/>
      <c r="F195" s="955"/>
      <c r="G195" s="964"/>
      <c r="H195" s="965"/>
      <c r="I195" s="944"/>
      <c r="J195" s="939"/>
      <c r="K195" s="937"/>
      <c r="L195" s="687" t="str">
        <f>mergeValue(A195) &amp;"."&amp; mergeValue(B195)&amp;"."&amp; mergeValue(C195)&amp;"."&amp; mergeValue(D195)</f>
        <v>1.1.1.1</v>
      </c>
      <c r="M195" s="659" t="s">
        <v>21</v>
      </c>
      <c r="N195" s="1394"/>
      <c r="O195" s="1395"/>
      <c r="P195" s="1395"/>
      <c r="Q195" s="1395"/>
      <c r="R195" s="1395"/>
      <c r="S195" s="1395"/>
      <c r="T195" s="1395"/>
      <c r="U195" s="1395"/>
      <c r="V195" s="1395"/>
      <c r="W195" s="1395"/>
      <c r="X195" s="1395"/>
      <c r="Y195" s="1395"/>
      <c r="Z195" s="1395"/>
      <c r="AA195" s="1395"/>
      <c r="AB195" s="1395"/>
      <c r="AC195" s="1395"/>
      <c r="AD195" s="1395"/>
      <c r="AE195" s="1395"/>
      <c r="AF195" s="1396"/>
      <c r="AG195" s="1093" t="s">
        <v>623</v>
      </c>
      <c r="AH195" s="682"/>
      <c r="AI195" s="682"/>
      <c r="AJ195" s="682"/>
      <c r="AK195" s="682"/>
      <c r="AL195" s="682"/>
      <c r="AM195" s="682"/>
      <c r="AN195" s="682"/>
      <c r="AO195" s="682"/>
      <c r="AP195" s="682"/>
      <c r="AQ195" s="682"/>
      <c r="AR195" s="682"/>
    </row>
    <row r="196" spans="1:46" s="650" customFormat="1" ht="17.100000000000001" customHeight="1">
      <c r="A196" s="1284"/>
      <c r="B196" s="1284"/>
      <c r="C196" s="1284"/>
      <c r="D196" s="1284"/>
      <c r="E196" s="1284">
        <v>1</v>
      </c>
      <c r="F196" s="955"/>
      <c r="G196" s="964"/>
      <c r="H196" s="965"/>
      <c r="I196" s="966"/>
      <c r="J196" s="956"/>
      <c r="K196" s="1240"/>
      <c r="L196" s="1344" t="str">
        <f>mergeValue(A196) &amp;"."&amp; mergeValue(B196)&amp;"."&amp; mergeValue(C196)&amp;"."&amp; mergeValue(D196)&amp;"."&amp; mergeValue(E196)</f>
        <v>1.1.1.1.1</v>
      </c>
      <c r="M196" s="1345"/>
      <c r="N196" s="1292" t="s">
        <v>82</v>
      </c>
      <c r="O196" s="1351"/>
      <c r="P196" s="1349">
        <v>1</v>
      </c>
      <c r="Q196" s="1417"/>
      <c r="R196" s="1292" t="s">
        <v>82</v>
      </c>
      <c r="S196" s="1351"/>
      <c r="T196" s="1349">
        <v>1</v>
      </c>
      <c r="U196" s="1417"/>
      <c r="V196" s="1292" t="s">
        <v>82</v>
      </c>
      <c r="W196" s="665"/>
      <c r="X196" s="654">
        <v>1</v>
      </c>
      <c r="Y196" s="1036"/>
      <c r="Z196" s="637"/>
      <c r="AA196" s="637"/>
      <c r="AB196" s="1290"/>
      <c r="AC196" s="1292" t="s">
        <v>82</v>
      </c>
      <c r="AD196" s="1290"/>
      <c r="AE196" s="1292" t="s">
        <v>82</v>
      </c>
      <c r="AF196" s="679"/>
      <c r="AG196" s="1346" t="s">
        <v>622</v>
      </c>
      <c r="AH196" s="682" t="str">
        <f>strCheckDate(Z197:AF197)</f>
        <v/>
      </c>
      <c r="AI196" s="685" t="str">
        <f>IF(AND(COUNTIF(AJ191:AJ191,AJ196)&gt;1,AJ196&lt;&gt;""),"ErrUnique:HasDoubleConn","")</f>
        <v/>
      </c>
      <c r="AJ196" s="685"/>
      <c r="AK196" s="685"/>
      <c r="AL196" s="685"/>
      <c r="AM196" s="685"/>
      <c r="AN196" s="685"/>
      <c r="AO196" s="682"/>
      <c r="AP196" s="682"/>
      <c r="AQ196" s="682"/>
      <c r="AR196" s="682"/>
    </row>
    <row r="197" spans="1:46" s="650" customFormat="1" ht="17.100000000000001" customHeight="1">
      <c r="A197" s="1284"/>
      <c r="B197" s="1284"/>
      <c r="C197" s="1284"/>
      <c r="D197" s="1284"/>
      <c r="E197" s="1284"/>
      <c r="F197" s="955"/>
      <c r="G197" s="964"/>
      <c r="H197" s="965"/>
      <c r="I197" s="966"/>
      <c r="J197" s="956"/>
      <c r="K197" s="1240"/>
      <c r="L197" s="1344"/>
      <c r="M197" s="1345"/>
      <c r="N197" s="1292"/>
      <c r="O197" s="1351"/>
      <c r="P197" s="1349"/>
      <c r="Q197" s="1417"/>
      <c r="R197" s="1292"/>
      <c r="S197" s="1351"/>
      <c r="T197" s="1349"/>
      <c r="U197" s="1417"/>
      <c r="V197" s="1292"/>
      <c r="W197" s="688"/>
      <c r="X197" s="669"/>
      <c r="Y197" s="669"/>
      <c r="Z197" s="671"/>
      <c r="AA197" s="571" t="str">
        <f>AB196 &amp; "-" &amp; AD196</f>
        <v>-</v>
      </c>
      <c r="AB197" s="1291"/>
      <c r="AC197" s="1292"/>
      <c r="AD197" s="1291"/>
      <c r="AE197" s="1292"/>
      <c r="AF197" s="638"/>
      <c r="AG197" s="1347"/>
      <c r="AH197" s="682"/>
      <c r="AI197" s="685"/>
      <c r="AJ197" s="685"/>
      <c r="AK197" s="685"/>
      <c r="AL197" s="685"/>
      <c r="AM197" s="685"/>
      <c r="AN197" s="685"/>
      <c r="AO197" s="682"/>
      <c r="AP197" s="682"/>
      <c r="AQ197" s="682"/>
      <c r="AR197" s="682"/>
    </row>
    <row r="198" spans="1:46" s="650" customFormat="1" ht="17.100000000000001" customHeight="1">
      <c r="A198" s="1284"/>
      <c r="B198" s="1284"/>
      <c r="C198" s="1284"/>
      <c r="D198" s="1284"/>
      <c r="E198" s="1284"/>
      <c r="F198" s="955"/>
      <c r="G198" s="964"/>
      <c r="H198" s="965"/>
      <c r="I198" s="966"/>
      <c r="J198" s="956"/>
      <c r="K198" s="1240"/>
      <c r="L198" s="1344"/>
      <c r="M198" s="1345"/>
      <c r="N198" s="1292"/>
      <c r="O198" s="1351"/>
      <c r="P198" s="1349"/>
      <c r="Q198" s="1417"/>
      <c r="R198" s="1292"/>
      <c r="S198" s="570"/>
      <c r="T198" s="663"/>
      <c r="U198" s="669"/>
      <c r="V198" s="670"/>
      <c r="W198" s="670"/>
      <c r="X198" s="670"/>
      <c r="Y198" s="670"/>
      <c r="Z198" s="671"/>
      <c r="AA198" s="671"/>
      <c r="AB198" s="672"/>
      <c r="AC198" s="668"/>
      <c r="AD198" s="668"/>
      <c r="AE198" s="672"/>
      <c r="AF198" s="668"/>
      <c r="AG198" s="1347"/>
      <c r="AH198" s="682"/>
      <c r="AI198" s="685"/>
      <c r="AJ198" s="685"/>
      <c r="AK198" s="685"/>
      <c r="AL198" s="685"/>
      <c r="AM198" s="685"/>
      <c r="AN198" s="685"/>
      <c r="AO198" s="682"/>
      <c r="AP198" s="682"/>
      <c r="AQ198" s="682"/>
      <c r="AR198" s="682"/>
    </row>
    <row r="199" spans="1:46" s="650" customFormat="1" ht="17.100000000000001" customHeight="1">
      <c r="A199" s="1284"/>
      <c r="B199" s="1284"/>
      <c r="C199" s="1284"/>
      <c r="D199" s="1284"/>
      <c r="E199" s="1284"/>
      <c r="F199" s="955"/>
      <c r="G199" s="964"/>
      <c r="H199" s="965"/>
      <c r="I199" s="966"/>
      <c r="J199" s="956"/>
      <c r="K199" s="1240"/>
      <c r="L199" s="1344"/>
      <c r="M199" s="1345"/>
      <c r="N199" s="1292"/>
      <c r="O199" s="673"/>
      <c r="P199" s="675"/>
      <c r="Q199" s="674"/>
      <c r="R199" s="670"/>
      <c r="S199" s="670"/>
      <c r="T199" s="670"/>
      <c r="U199" s="670"/>
      <c r="V199" s="670"/>
      <c r="W199" s="670"/>
      <c r="X199" s="670"/>
      <c r="Y199" s="670"/>
      <c r="Z199" s="671"/>
      <c r="AA199" s="671"/>
      <c r="AB199" s="672"/>
      <c r="AC199" s="668"/>
      <c r="AD199" s="668"/>
      <c r="AE199" s="672"/>
      <c r="AF199" s="668"/>
      <c r="AG199" s="1347"/>
      <c r="AH199" s="682"/>
      <c r="AI199" s="685"/>
      <c r="AJ199" s="685"/>
      <c r="AK199" s="685"/>
      <c r="AL199" s="685"/>
      <c r="AM199" s="685"/>
      <c r="AN199" s="685"/>
      <c r="AO199" s="682"/>
      <c r="AP199" s="682"/>
      <c r="AQ199" s="682"/>
      <c r="AR199" s="682"/>
    </row>
    <row r="200" spans="1:46" s="649" customFormat="1" ht="15" customHeight="1">
      <c r="A200" s="1284"/>
      <c r="B200" s="1284"/>
      <c r="C200" s="1284"/>
      <c r="D200" s="1284"/>
      <c r="E200" s="963"/>
      <c r="F200" s="957"/>
      <c r="G200" s="959"/>
      <c r="H200" s="957"/>
      <c r="I200" s="966"/>
      <c r="J200" s="956"/>
      <c r="K200" s="950"/>
      <c r="L200" s="653"/>
      <c r="M200" s="662" t="s">
        <v>5</v>
      </c>
      <c r="N200" s="662"/>
      <c r="O200" s="662"/>
      <c r="P200" s="662"/>
      <c r="Q200" s="662"/>
      <c r="R200" s="662"/>
      <c r="S200" s="662"/>
      <c r="T200" s="662"/>
      <c r="U200" s="662"/>
      <c r="V200" s="662"/>
      <c r="W200" s="662"/>
      <c r="X200" s="662"/>
      <c r="Y200" s="662"/>
      <c r="Z200" s="662"/>
      <c r="AA200" s="662"/>
      <c r="AB200" s="662"/>
      <c r="AC200" s="662"/>
      <c r="AD200" s="662"/>
      <c r="AE200" s="662"/>
      <c r="AF200" s="662"/>
      <c r="AG200" s="1348"/>
      <c r="AH200" s="684"/>
      <c r="AI200" s="684"/>
      <c r="AJ200" s="686"/>
      <c r="AK200" s="686"/>
      <c r="AL200" s="686"/>
      <c r="AM200" s="686"/>
      <c r="AN200" s="686"/>
      <c r="AO200" s="684"/>
      <c r="AP200" s="684"/>
      <c r="AQ200" s="684"/>
      <c r="AR200" s="684"/>
    </row>
    <row r="201" spans="1:46" s="649" customFormat="1" ht="15" customHeight="1">
      <c r="A201" s="1284"/>
      <c r="B201" s="1284"/>
      <c r="C201" s="1284"/>
      <c r="D201" s="963"/>
      <c r="E201" s="963"/>
      <c r="F201" s="957"/>
      <c r="G201" s="964"/>
      <c r="H201" s="957"/>
      <c r="I201" s="950"/>
      <c r="J201" s="941"/>
      <c r="K201" s="950"/>
      <c r="L201" s="653"/>
      <c r="M201" s="661" t="s">
        <v>16</v>
      </c>
      <c r="N201" s="661"/>
      <c r="O201" s="661"/>
      <c r="P201" s="661"/>
      <c r="Q201" s="661"/>
      <c r="R201" s="661"/>
      <c r="S201" s="661"/>
      <c r="T201" s="661"/>
      <c r="U201" s="661"/>
      <c r="V201" s="661"/>
      <c r="W201" s="661"/>
      <c r="X201" s="661"/>
      <c r="Y201" s="661"/>
      <c r="Z201" s="661"/>
      <c r="AA201" s="661"/>
      <c r="AB201" s="661"/>
      <c r="AC201" s="661"/>
      <c r="AD201" s="661"/>
      <c r="AE201" s="661"/>
      <c r="AF201" s="668"/>
      <c r="AG201" s="664"/>
      <c r="AH201" s="684"/>
      <c r="AI201" s="684"/>
      <c r="AJ201" s="686"/>
      <c r="AK201" s="686"/>
      <c r="AL201" s="686"/>
      <c r="AM201" s="686"/>
      <c r="AN201" s="686"/>
      <c r="AO201" s="684"/>
      <c r="AP201" s="684"/>
      <c r="AQ201" s="684"/>
      <c r="AR201" s="684"/>
    </row>
    <row r="202" spans="1:46" s="649" customFormat="1" ht="15" customHeight="1">
      <c r="A202" s="1284"/>
      <c r="B202" s="1284"/>
      <c r="C202" s="963"/>
      <c r="D202" s="963"/>
      <c r="E202" s="963"/>
      <c r="F202" s="957"/>
      <c r="G202" s="964"/>
      <c r="H202" s="957"/>
      <c r="I202" s="950"/>
      <c r="J202" s="941"/>
      <c r="K202" s="950"/>
      <c r="L202" s="653"/>
      <c r="M202" s="660" t="s">
        <v>17</v>
      </c>
      <c r="N202" s="660"/>
      <c r="O202" s="660"/>
      <c r="P202" s="660"/>
      <c r="Q202" s="660"/>
      <c r="R202" s="660"/>
      <c r="S202" s="660"/>
      <c r="T202" s="660"/>
      <c r="U202" s="660"/>
      <c r="V202" s="660"/>
      <c r="W202" s="660"/>
      <c r="X202" s="660"/>
      <c r="Y202" s="660"/>
      <c r="Z202" s="656"/>
      <c r="AA202" s="656"/>
      <c r="AB202" s="672"/>
      <c r="AC202" s="668"/>
      <c r="AD202" s="667"/>
      <c r="AE202" s="660"/>
      <c r="AF202" s="668"/>
      <c r="AG202" s="664"/>
      <c r="AH202" s="684"/>
      <c r="AI202" s="684"/>
      <c r="AJ202" s="684"/>
      <c r="AK202" s="684"/>
      <c r="AL202" s="684"/>
      <c r="AM202" s="684"/>
      <c r="AN202" s="684"/>
      <c r="AO202" s="684"/>
      <c r="AP202" s="684"/>
      <c r="AQ202" s="684"/>
      <c r="AR202" s="684"/>
    </row>
    <row r="203" spans="1:46" s="649" customFormat="1" ht="15" customHeight="1">
      <c r="A203" s="1284"/>
      <c r="B203" s="963"/>
      <c r="C203" s="963"/>
      <c r="D203" s="963"/>
      <c r="E203" s="963"/>
      <c r="F203" s="957"/>
      <c r="G203" s="964"/>
      <c r="H203" s="957"/>
      <c r="I203" s="950"/>
      <c r="J203" s="941"/>
      <c r="K203" s="950"/>
      <c r="L203" s="653"/>
      <c r="M203" s="663" t="s">
        <v>18</v>
      </c>
      <c r="N203" s="663"/>
      <c r="O203" s="663"/>
      <c r="P203" s="663"/>
      <c r="Q203" s="663"/>
      <c r="R203" s="663"/>
      <c r="S203" s="663"/>
      <c r="T203" s="663"/>
      <c r="U203" s="663"/>
      <c r="V203" s="663"/>
      <c r="W203" s="663"/>
      <c r="X203" s="663"/>
      <c r="Y203" s="663"/>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936"/>
      <c r="B204" s="936"/>
      <c r="C204" s="936"/>
      <c r="D204" s="936"/>
      <c r="E204" s="936"/>
      <c r="F204" s="936"/>
      <c r="G204" s="949"/>
      <c r="H204" s="950"/>
      <c r="I204" s="940"/>
      <c r="J204" s="941"/>
      <c r="K204" s="936"/>
      <c r="L204" s="653"/>
      <c r="M204" s="669" t="s">
        <v>307</v>
      </c>
      <c r="N204" s="669"/>
      <c r="O204" s="669"/>
      <c r="P204" s="669"/>
      <c r="Q204" s="669"/>
      <c r="R204" s="669"/>
      <c r="S204" s="669"/>
      <c r="T204" s="669"/>
      <c r="U204" s="669"/>
      <c r="V204" s="669"/>
      <c r="W204" s="669"/>
      <c r="X204" s="669"/>
      <c r="Y204" s="669"/>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ht="15" customHeight="1">
      <c r="G205" s="149"/>
      <c r="H205" s="150"/>
      <c r="I205" s="150"/>
      <c r="J205" s="80"/>
      <c r="K205" s="150"/>
      <c r="L205" s="150"/>
      <c r="M205" s="150"/>
      <c r="N205" s="150"/>
      <c r="O205" s="150"/>
      <c r="P205" s="150"/>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96"/>
      <c r="AL205" s="196"/>
      <c r="AM205" s="196"/>
      <c r="AN205" s="196"/>
      <c r="AO205" s="196"/>
      <c r="AP205" s="196"/>
      <c r="AQ205" s="196"/>
      <c r="AR205" s="196"/>
      <c r="AS205" s="196"/>
      <c r="AT205" s="196"/>
    </row>
    <row r="206" spans="1:46" ht="15" customHeight="1">
      <c r="G206" s="149"/>
      <c r="H206" s="150"/>
      <c r="I206" s="150"/>
      <c r="J206" s="80"/>
      <c r="K206" s="150"/>
      <c r="L206" s="150"/>
      <c r="M206" s="150"/>
      <c r="N206" s="150"/>
      <c r="O206" s="150"/>
      <c r="P206" s="150"/>
      <c r="Q206" s="1286"/>
      <c r="R206" s="150"/>
      <c r="S206" s="150"/>
      <c r="T206" s="150"/>
      <c r="U206" s="1286"/>
      <c r="V206" s="150"/>
      <c r="W206" s="150"/>
      <c r="X206" s="150"/>
      <c r="Y206" s="1033"/>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6"/>
      <c r="R207" s="150"/>
      <c r="S207" s="150"/>
      <c r="T207" s="150"/>
      <c r="U207" s="1286"/>
      <c r="V207" s="150"/>
      <c r="W207" s="150"/>
      <c r="X207" s="150"/>
      <c r="Y207" s="150"/>
      <c r="Z207" s="150"/>
      <c r="AA207" s="150"/>
      <c r="AB207" s="150"/>
      <c r="AC207" s="150"/>
    </row>
    <row r="208" spans="1:46" ht="15" customHeight="1">
      <c r="G208" s="149"/>
      <c r="H208" s="150"/>
      <c r="I208" s="150"/>
      <c r="J208" s="80"/>
      <c r="K208" s="150"/>
      <c r="L208" s="150"/>
      <c r="M208" s="150"/>
      <c r="N208" s="150"/>
      <c r="O208" s="150"/>
      <c r="Q208" s="1286"/>
      <c r="V208" s="150"/>
      <c r="W208" s="150"/>
      <c r="X208" s="150"/>
      <c r="Z208" s="150"/>
      <c r="AA208" s="150"/>
      <c r="AB208" s="150"/>
      <c r="AC208" s="692"/>
      <c r="AD208" s="150"/>
    </row>
    <row r="209" spans="1:83" ht="15" customHeight="1">
      <c r="G209" s="149"/>
      <c r="H209" s="150"/>
      <c r="I209" s="150"/>
      <c r="J209" s="80"/>
      <c r="K209" s="150"/>
      <c r="L209" s="150"/>
      <c r="M209" s="150"/>
      <c r="N209" s="150"/>
      <c r="O209" s="150"/>
      <c r="Q209" s="217"/>
      <c r="Y209" s="150"/>
      <c r="Z209" s="150"/>
      <c r="AA209" s="150"/>
      <c r="AB209" s="150"/>
      <c r="AC209" s="150"/>
      <c r="AD209" s="150"/>
      <c r="AE209" s="150"/>
    </row>
    <row r="210" spans="1:83" ht="15" customHeight="1">
      <c r="A210" s="693"/>
      <c r="B210" s="693"/>
      <c r="C210" s="693"/>
      <c r="D210" s="693"/>
      <c r="E210" s="693"/>
      <c r="F210" s="693"/>
      <c r="G210" s="696"/>
      <c r="H210" s="697"/>
      <c r="I210" s="697"/>
      <c r="J210" s="694"/>
      <c r="K210" s="697"/>
      <c r="L210" s="697"/>
      <c r="M210" s="697"/>
      <c r="N210" s="1418" t="s">
        <v>83</v>
      </c>
      <c r="O210" s="1351"/>
      <c r="P210" s="1349">
        <v>1</v>
      </c>
      <c r="Q210" s="1419"/>
      <c r="R210" s="1292" t="s">
        <v>82</v>
      </c>
      <c r="S210" s="1386"/>
      <c r="T210" s="1420">
        <v>1</v>
      </c>
      <c r="U210" s="1287"/>
      <c r="V210" s="1292" t="s">
        <v>82</v>
      </c>
      <c r="W210" s="784"/>
      <c r="X210" s="700">
        <v>1</v>
      </c>
      <c r="Y210" s="1033"/>
      <c r="Z210" s="697"/>
      <c r="AA210" s="697"/>
      <c r="AB210" s="697"/>
      <c r="AC210" s="697"/>
      <c r="AD210" s="697"/>
      <c r="AE210" s="693"/>
      <c r="AF210" s="691"/>
      <c r="AG210" s="691"/>
      <c r="AH210" s="691"/>
      <c r="AI210" s="691"/>
      <c r="AJ210" s="691"/>
      <c r="AK210" s="691"/>
      <c r="AL210" s="691"/>
      <c r="AM210" s="691"/>
      <c r="AN210" s="691"/>
      <c r="AO210" s="691"/>
      <c r="AP210" s="691"/>
      <c r="AQ210" s="691"/>
      <c r="AR210" s="691"/>
      <c r="AS210" s="691"/>
      <c r="AT210" s="691"/>
      <c r="AU210" s="691"/>
      <c r="AV210" s="691"/>
      <c r="AW210" s="691"/>
      <c r="AX210" s="691"/>
      <c r="AY210" s="691"/>
      <c r="AZ210" s="691"/>
      <c r="BA210" s="691"/>
      <c r="BB210" s="691"/>
      <c r="BC210" s="691"/>
      <c r="BD210" s="691"/>
      <c r="BE210" s="691"/>
      <c r="BF210" s="691"/>
      <c r="BG210" s="691"/>
      <c r="BH210" s="691"/>
      <c r="BI210" s="691"/>
      <c r="BJ210" s="691"/>
      <c r="BK210" s="691"/>
      <c r="BL210" s="691"/>
      <c r="BM210" s="691"/>
      <c r="BN210" s="691"/>
      <c r="BO210" s="691"/>
      <c r="BP210" s="691"/>
      <c r="BQ210" s="691"/>
      <c r="BR210" s="691"/>
      <c r="BS210" s="691"/>
      <c r="BT210" s="691"/>
      <c r="BU210" s="691"/>
      <c r="BV210" s="691"/>
      <c r="BW210" s="691"/>
      <c r="BX210" s="691"/>
      <c r="BY210" s="691"/>
      <c r="BZ210" s="691"/>
      <c r="CA210" s="691"/>
      <c r="CB210" s="691"/>
      <c r="CC210" s="691"/>
      <c r="CD210" s="691"/>
      <c r="CE210" s="691"/>
    </row>
    <row r="211" spans="1:83" ht="15" customHeight="1">
      <c r="A211" s="693"/>
      <c r="B211" s="693"/>
      <c r="C211" s="693"/>
      <c r="D211" s="693"/>
      <c r="E211" s="693"/>
      <c r="F211" s="693"/>
      <c r="G211" s="696"/>
      <c r="H211" s="697"/>
      <c r="I211" s="697"/>
      <c r="J211" s="694"/>
      <c r="K211" s="697"/>
      <c r="L211" s="697"/>
      <c r="M211" s="697"/>
      <c r="N211" s="1418"/>
      <c r="O211" s="1351"/>
      <c r="P211" s="1349"/>
      <c r="Q211" s="1419"/>
      <c r="R211" s="1292"/>
      <c r="S211" s="1387"/>
      <c r="T211" s="1421"/>
      <c r="U211" s="1287"/>
      <c r="V211" s="1292"/>
      <c r="W211" s="698"/>
      <c r="X211" s="698"/>
      <c r="Y211" s="698" t="s">
        <v>627</v>
      </c>
      <c r="Z211" s="697"/>
      <c r="AA211" s="697"/>
      <c r="AB211" s="697"/>
      <c r="AC211" s="697"/>
      <c r="AD211" s="697"/>
      <c r="AE211" s="697"/>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418"/>
      <c r="O212" s="1351"/>
      <c r="P212" s="1349"/>
      <c r="Q212" s="1419"/>
      <c r="R212" s="1292"/>
      <c r="S212" s="695"/>
      <c r="T212" s="695"/>
      <c r="U212" s="698" t="s">
        <v>628</v>
      </c>
      <c r="V212" s="783"/>
      <c r="W212" s="699"/>
      <c r="X212" s="699"/>
      <c r="Y212" s="699"/>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292"/>
      <c r="O213" s="781"/>
      <c r="P213" s="781"/>
      <c r="Q213" s="782"/>
      <c r="R213" s="783"/>
      <c r="S213" s="699"/>
      <c r="T213" s="699"/>
      <c r="U213" s="699"/>
      <c r="V213" s="699"/>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5" spans="1:83" s="35" customFormat="1" ht="17.100000000000001" customHeight="1">
      <c r="A215" s="92"/>
      <c r="B215" s="92"/>
      <c r="C215" s="81"/>
      <c r="D215" s="144"/>
      <c r="E215" s="163"/>
      <c r="F215" s="165"/>
      <c r="G215" s="165"/>
      <c r="H215" s="164"/>
      <c r="I215" s="164"/>
      <c r="J215" s="164"/>
      <c r="K215" s="164"/>
      <c r="L215" s="164"/>
      <c r="M215" s="164"/>
      <c r="N215" s="164"/>
      <c r="O215" s="164"/>
      <c r="P215" s="164"/>
      <c r="Q215" s="164"/>
      <c r="R215" s="164"/>
      <c r="S215" s="164"/>
      <c r="T215" s="146"/>
      <c r="U215" s="146"/>
      <c r="V215" s="146"/>
      <c r="W215" s="166"/>
      <c r="X215" s="166"/>
    </row>
    <row r="216" spans="1:83" s="704" customFormat="1" ht="18.75" customHeight="1">
      <c r="X216" s="684"/>
      <c r="Y216" s="684"/>
      <c r="Z216" s="684"/>
      <c r="AA216" s="684"/>
      <c r="AB216" s="684"/>
      <c r="AC216" s="684"/>
      <c r="AD216" s="684"/>
      <c r="AE216" s="684"/>
      <c r="AF216" s="684"/>
      <c r="AG216" s="684"/>
      <c r="AH216" s="684"/>
      <c r="AI216" s="684"/>
      <c r="AJ216" s="684"/>
    </row>
    <row r="217" spans="1:83" s="34" customFormat="1" ht="17.100000000000001" customHeight="1">
      <c r="G217" s="34" t="s">
        <v>12</v>
      </c>
      <c r="I217" s="34" t="s">
        <v>652</v>
      </c>
      <c r="V217" s="151"/>
      <c r="X217" s="209"/>
      <c r="Y217" s="209"/>
      <c r="Z217" s="209"/>
      <c r="AA217" s="209"/>
      <c r="AB217" s="209"/>
      <c r="AC217" s="209"/>
      <c r="AD217" s="209"/>
      <c r="AE217" s="209"/>
      <c r="AF217" s="209"/>
      <c r="AG217" s="209"/>
      <c r="AH217" s="209"/>
      <c r="AI217" s="209"/>
      <c r="AJ217" s="209"/>
    </row>
    <row r="218" spans="1:83" s="704" customFormat="1" ht="17.100000000000001" customHeight="1">
      <c r="L218" s="116"/>
      <c r="M218" s="116"/>
      <c r="N218" s="116"/>
      <c r="O218" s="116"/>
      <c r="P218" s="116"/>
      <c r="Q218" s="116"/>
      <c r="R218" s="116"/>
      <c r="S218" s="116"/>
      <c r="T218" s="116"/>
      <c r="U218" s="116"/>
      <c r="V218" s="116"/>
      <c r="W218" s="116"/>
      <c r="X218" s="684"/>
      <c r="Y218" s="684"/>
      <c r="Z218" s="684"/>
      <c r="AA218" s="684"/>
      <c r="AB218" s="684"/>
      <c r="AC218" s="684"/>
      <c r="AD218" s="684"/>
      <c r="AE218" s="684"/>
      <c r="AF218" s="684"/>
      <c r="AG218" s="684"/>
      <c r="AH218" s="684"/>
      <c r="AI218" s="684"/>
      <c r="AJ218" s="684"/>
    </row>
    <row r="219" spans="1:83" s="750" customFormat="1" ht="22.5">
      <c r="A219" s="1284">
        <v>1</v>
      </c>
      <c r="B219" s="830"/>
      <c r="C219" s="830"/>
      <c r="D219" s="830"/>
      <c r="E219" s="831"/>
      <c r="F219" s="832"/>
      <c r="G219" s="832"/>
      <c r="H219" s="832"/>
      <c r="I219" s="833"/>
      <c r="J219" s="828"/>
      <c r="K219" s="835"/>
      <c r="L219" s="743">
        <f>mergeValue(A219)</f>
        <v>1</v>
      </c>
      <c r="M219" s="609" t="s">
        <v>19</v>
      </c>
      <c r="N219" s="614"/>
      <c r="O219" s="1383"/>
      <c r="P219" s="1384"/>
      <c r="Q219" s="1384"/>
      <c r="R219" s="1384"/>
      <c r="S219" s="1384"/>
      <c r="T219" s="1384"/>
      <c r="U219" s="1384"/>
      <c r="V219" s="1385"/>
      <c r="W219" s="1125" t="s">
        <v>718</v>
      </c>
      <c r="X219" s="758"/>
      <c r="Y219" s="776"/>
      <c r="Z219" s="776" t="str">
        <f t="shared" ref="Z219:Z232" si="3">IF(M219="","",M219 )</f>
        <v>Наименование тарифа</v>
      </c>
      <c r="AA219" s="776"/>
      <c r="AB219" s="776"/>
      <c r="AC219" s="776"/>
      <c r="AD219" s="758"/>
      <c r="AE219" s="758"/>
      <c r="AF219" s="758"/>
      <c r="AG219" s="758"/>
      <c r="AH219" s="758"/>
      <c r="AI219" s="758"/>
      <c r="AJ219" s="758"/>
    </row>
    <row r="220" spans="1:83" s="750" customFormat="1" ht="22.5">
      <c r="A220" s="1284"/>
      <c r="B220" s="1284">
        <v>1</v>
      </c>
      <c r="C220" s="830"/>
      <c r="D220" s="830"/>
      <c r="E220" s="832"/>
      <c r="F220" s="832"/>
      <c r="G220" s="832"/>
      <c r="H220" s="832"/>
      <c r="I220" s="827"/>
      <c r="J220" s="826"/>
      <c r="K220" s="829"/>
      <c r="L220" s="743" t="str">
        <f>mergeValue(A220) &amp;"."&amp; mergeValue(B220)</f>
        <v>1.1</v>
      </c>
      <c r="M220" s="657" t="s">
        <v>15</v>
      </c>
      <c r="N220" s="614"/>
      <c r="O220" s="1383"/>
      <c r="P220" s="1384"/>
      <c r="Q220" s="1384"/>
      <c r="R220" s="1384"/>
      <c r="S220" s="1384"/>
      <c r="T220" s="1384"/>
      <c r="U220" s="1384"/>
      <c r="V220" s="1385"/>
      <c r="W220" s="1125" t="s">
        <v>459</v>
      </c>
      <c r="X220" s="758"/>
      <c r="Y220" s="776"/>
      <c r="Z220" s="776" t="str">
        <f t="shared" si="3"/>
        <v>Территория действия тарифа</v>
      </c>
      <c r="AA220" s="776"/>
      <c r="AB220" s="776"/>
      <c r="AC220" s="776"/>
      <c r="AD220" s="758"/>
      <c r="AE220" s="758"/>
      <c r="AF220" s="758"/>
      <c r="AG220" s="758"/>
      <c r="AH220" s="758"/>
      <c r="AI220" s="758"/>
      <c r="AJ220" s="758"/>
    </row>
    <row r="221" spans="1:83" s="750" customFormat="1" ht="22.5">
      <c r="A221" s="1284"/>
      <c r="B221" s="1284"/>
      <c r="C221" s="1284">
        <v>1</v>
      </c>
      <c r="D221" s="830"/>
      <c r="E221" s="832"/>
      <c r="F221" s="832"/>
      <c r="G221" s="832"/>
      <c r="H221" s="832"/>
      <c r="I221" s="834"/>
      <c r="J221" s="826"/>
      <c r="K221" s="829"/>
      <c r="L221" s="743" t="str">
        <f>mergeValue(A221) &amp;"."&amp; mergeValue(B221)&amp;"."&amp; mergeValue(C221)</f>
        <v>1.1.1</v>
      </c>
      <c r="M221" s="658" t="s">
        <v>7</v>
      </c>
      <c r="N221" s="614"/>
      <c r="O221" s="1383"/>
      <c r="P221" s="1384"/>
      <c r="Q221" s="1384"/>
      <c r="R221" s="1384"/>
      <c r="S221" s="1384"/>
      <c r="T221" s="1384"/>
      <c r="U221" s="1384"/>
      <c r="V221" s="1385"/>
      <c r="W221" s="1125" t="s">
        <v>600</v>
      </c>
      <c r="X221" s="758"/>
      <c r="Y221" s="776"/>
      <c r="Z221" s="776" t="str">
        <f t="shared" si="3"/>
        <v xml:space="preserve">Наименование системы теплоснабжения </v>
      </c>
      <c r="AA221" s="776"/>
      <c r="AB221" s="776"/>
      <c r="AC221" s="776"/>
      <c r="AD221" s="758"/>
      <c r="AE221" s="758"/>
      <c r="AF221" s="758"/>
      <c r="AG221" s="758"/>
      <c r="AH221" s="758"/>
      <c r="AI221" s="758"/>
      <c r="AJ221" s="758"/>
    </row>
    <row r="222" spans="1:83" s="750" customFormat="1" ht="22.5">
      <c r="A222" s="1284"/>
      <c r="B222" s="1284"/>
      <c r="C222" s="1284"/>
      <c r="D222" s="1284">
        <v>1</v>
      </c>
      <c r="E222" s="832"/>
      <c r="F222" s="832"/>
      <c r="G222" s="832"/>
      <c r="H222" s="832"/>
      <c r="I222" s="834"/>
      <c r="J222" s="826"/>
      <c r="K222" s="829"/>
      <c r="L222" s="743" t="str">
        <f>mergeValue(A222) &amp;"."&amp; mergeValue(B222)&amp;"."&amp; mergeValue(C222)&amp;"."&amp; mergeValue(D222)</f>
        <v>1.1.1.1</v>
      </c>
      <c r="M222" s="659" t="s">
        <v>21</v>
      </c>
      <c r="N222" s="614"/>
      <c r="O222" s="1383"/>
      <c r="P222" s="1384"/>
      <c r="Q222" s="1384"/>
      <c r="R222" s="1384"/>
      <c r="S222" s="1384"/>
      <c r="T222" s="1384"/>
      <c r="U222" s="1384"/>
      <c r="V222" s="1385"/>
      <c r="W222" s="1125" t="s">
        <v>601</v>
      </c>
      <c r="X222" s="758"/>
      <c r="Y222" s="776"/>
      <c r="Z222" s="776" t="str">
        <f t="shared" si="3"/>
        <v xml:space="preserve">Источник тепловой энергии  </v>
      </c>
      <c r="AA222" s="776"/>
      <c r="AB222" s="776"/>
      <c r="AC222" s="776"/>
      <c r="AD222" s="758"/>
      <c r="AE222" s="758"/>
      <c r="AF222" s="758"/>
      <c r="AG222" s="758"/>
      <c r="AH222" s="758"/>
      <c r="AI222" s="758"/>
      <c r="AJ222" s="758"/>
    </row>
    <row r="223" spans="1:83" s="750" customFormat="1" ht="78.75">
      <c r="A223" s="1284"/>
      <c r="B223" s="1284"/>
      <c r="C223" s="1284"/>
      <c r="D223" s="1284"/>
      <c r="E223" s="1284">
        <v>1</v>
      </c>
      <c r="F223" s="832"/>
      <c r="G223" s="832"/>
      <c r="H223" s="830">
        <v>1</v>
      </c>
      <c r="I223" s="1284">
        <v>1</v>
      </c>
      <c r="J223" s="832"/>
      <c r="K223" s="837"/>
      <c r="L223" s="743" t="str">
        <f>mergeValue(A223) &amp;"."&amp; mergeValue(B223)&amp;"."&amp; mergeValue(C223)&amp;"."&amp; mergeValue(D223)&amp;"."&amp; mergeValue(E223)</f>
        <v>1.1.1.1.1</v>
      </c>
      <c r="M223" s="523" t="s">
        <v>8</v>
      </c>
      <c r="N223" s="614"/>
      <c r="O223" s="1287"/>
      <c r="P223" s="1288"/>
      <c r="Q223" s="1288"/>
      <c r="R223" s="1288"/>
      <c r="S223" s="1288"/>
      <c r="T223" s="1288"/>
      <c r="U223" s="1288"/>
      <c r="V223" s="1289"/>
      <c r="W223" s="1125" t="s">
        <v>719</v>
      </c>
      <c r="X223" s="758"/>
      <c r="Y223" s="776"/>
      <c r="Z223" s="776" t="str">
        <f t="shared" si="3"/>
        <v>Схема подключения теплопотребляющей установки к коллектору источника тепловой энергии</v>
      </c>
      <c r="AA223" s="776"/>
      <c r="AB223" s="776"/>
      <c r="AC223" s="776"/>
      <c r="AD223" s="758"/>
      <c r="AE223" s="758"/>
      <c r="AF223" s="758"/>
      <c r="AG223" s="758"/>
      <c r="AH223" s="758"/>
      <c r="AI223" s="758"/>
      <c r="AJ223" s="758"/>
    </row>
    <row r="224" spans="1:83" s="750" customFormat="1" ht="33.75">
      <c r="A224" s="1284"/>
      <c r="B224" s="1284"/>
      <c r="C224" s="1284"/>
      <c r="D224" s="1284"/>
      <c r="E224" s="1284"/>
      <c r="F224" s="1284">
        <v>1</v>
      </c>
      <c r="G224" s="830"/>
      <c r="H224" s="830"/>
      <c r="I224" s="1284"/>
      <c r="J224" s="1284">
        <v>1</v>
      </c>
      <c r="K224" s="838"/>
      <c r="L224" s="743" t="str">
        <f>mergeValue(A224) &amp;"."&amp; mergeValue(B224)&amp;"."&amp; mergeValue(C224)&amp;"."&amp; mergeValue(D224)&amp;"."&amp; mergeValue(E224)&amp;"."&amp; mergeValue(F224)</f>
        <v>1.1.1.1.1.1</v>
      </c>
      <c r="M224" s="524" t="s">
        <v>9</v>
      </c>
      <c r="N224" s="614"/>
      <c r="O224" s="1287"/>
      <c r="P224" s="1288"/>
      <c r="Q224" s="1288"/>
      <c r="R224" s="1288"/>
      <c r="S224" s="1288"/>
      <c r="T224" s="1288"/>
      <c r="U224" s="1288"/>
      <c r="V224" s="1289"/>
      <c r="W224" s="1125" t="s">
        <v>720</v>
      </c>
      <c r="X224" s="758"/>
      <c r="Y224" s="776"/>
      <c r="Z224" s="776" t="str">
        <f t="shared" si="3"/>
        <v>Группа потребителей</v>
      </c>
      <c r="AA224" s="776"/>
      <c r="AB224" s="776"/>
      <c r="AC224" s="776"/>
      <c r="AD224" s="758"/>
      <c r="AE224" s="758"/>
      <c r="AF224" s="758"/>
      <c r="AG224" s="758"/>
      <c r="AH224" s="758"/>
      <c r="AI224" s="758"/>
      <c r="AJ224" s="758"/>
    </row>
    <row r="225" spans="1:50" s="750" customFormat="1" ht="122.1" customHeight="1">
      <c r="A225" s="1284"/>
      <c r="B225" s="1284"/>
      <c r="C225" s="1284"/>
      <c r="D225" s="1284"/>
      <c r="E225" s="1284"/>
      <c r="F225" s="1284"/>
      <c r="G225" s="830">
        <v>1</v>
      </c>
      <c r="H225" s="830"/>
      <c r="I225" s="1284"/>
      <c r="J225" s="1284"/>
      <c r="K225" s="838">
        <v>1</v>
      </c>
      <c r="L225" s="743" t="str">
        <f>mergeValue(A225) &amp;"."&amp; mergeValue(B225)&amp;"."&amp; mergeValue(C225)&amp;"."&amp; mergeValue(D225)&amp;"."&amp; mergeValue(E225)&amp;"."&amp; mergeValue(F225)&amp;"."&amp; mergeValue(G225)</f>
        <v>1.1.1.1.1.1.1</v>
      </c>
      <c r="M225" s="1010"/>
      <c r="N225" s="614"/>
      <c r="O225" s="725"/>
      <c r="P225" s="725"/>
      <c r="Q225" s="725"/>
      <c r="R225" s="1291"/>
      <c r="S225" s="1292" t="s">
        <v>82</v>
      </c>
      <c r="T225" s="1291"/>
      <c r="U225" s="1292" t="s">
        <v>82</v>
      </c>
      <c r="V225" s="725"/>
      <c r="W225" s="1302" t="s">
        <v>721</v>
      </c>
      <c r="X225" s="758" t="str">
        <f>strCheckDate(O226:V226)</f>
        <v/>
      </c>
      <c r="Y225" s="776"/>
      <c r="Z225" s="776" t="str">
        <f t="shared" si="3"/>
        <v/>
      </c>
      <c r="AA225" s="776"/>
      <c r="AB225" s="776"/>
      <c r="AC225" s="776"/>
      <c r="AD225" s="758"/>
      <c r="AE225" s="758"/>
      <c r="AF225" s="758"/>
      <c r="AG225" s="758"/>
      <c r="AH225" s="758"/>
      <c r="AI225" s="758"/>
      <c r="AJ225" s="758"/>
    </row>
    <row r="226" spans="1:50" s="750" customFormat="1" ht="14.25" hidden="1" customHeight="1">
      <c r="A226" s="1284"/>
      <c r="B226" s="1284"/>
      <c r="C226" s="1284"/>
      <c r="D226" s="1284"/>
      <c r="E226" s="1284"/>
      <c r="F226" s="1284"/>
      <c r="G226" s="830"/>
      <c r="H226" s="830"/>
      <c r="I226" s="1284"/>
      <c r="J226" s="1284"/>
      <c r="K226" s="838"/>
      <c r="L226" s="751"/>
      <c r="M226" s="614"/>
      <c r="N226" s="614"/>
      <c r="O226" s="725"/>
      <c r="P226" s="725"/>
      <c r="Q226" s="731" t="str">
        <f>R225 &amp; "-" &amp; T225</f>
        <v>-</v>
      </c>
      <c r="R226" s="1291"/>
      <c r="S226" s="1292"/>
      <c r="T226" s="1291"/>
      <c r="U226" s="1292"/>
      <c r="V226" s="725"/>
      <c r="W226" s="1303"/>
      <c r="X226" s="758"/>
      <c r="Y226" s="776"/>
      <c r="Z226" s="776" t="str">
        <f t="shared" si="3"/>
        <v/>
      </c>
      <c r="AA226" s="776"/>
      <c r="AB226" s="776"/>
      <c r="AC226" s="776"/>
      <c r="AD226" s="758"/>
      <c r="AE226" s="758"/>
      <c r="AF226" s="758"/>
      <c r="AG226" s="758"/>
      <c r="AH226" s="758"/>
      <c r="AI226" s="758"/>
      <c r="AJ226" s="758"/>
    </row>
    <row r="227" spans="1:50" s="750" customFormat="1" ht="15" customHeight="1">
      <c r="A227" s="1284"/>
      <c r="B227" s="1284"/>
      <c r="C227" s="1284"/>
      <c r="D227" s="1284"/>
      <c r="E227" s="1284"/>
      <c r="F227" s="1284"/>
      <c r="G227" s="832"/>
      <c r="H227" s="830"/>
      <c r="I227" s="1284"/>
      <c r="J227" s="1284"/>
      <c r="K227" s="837"/>
      <c r="L227" s="653"/>
      <c r="M227" s="526" t="s">
        <v>24</v>
      </c>
      <c r="N227" s="727"/>
      <c r="O227" s="727"/>
      <c r="P227" s="727"/>
      <c r="Q227" s="727"/>
      <c r="R227" s="727"/>
      <c r="S227" s="727"/>
      <c r="T227" s="727"/>
      <c r="U227" s="727"/>
      <c r="V227" s="724"/>
      <c r="W227" s="1304"/>
      <c r="X227" s="758"/>
      <c r="Y227" s="776"/>
      <c r="Z227" s="776" t="str">
        <f t="shared" si="3"/>
        <v>Добавить вид теплоносителя (параметры теплоносителя)</v>
      </c>
      <c r="AA227" s="776"/>
      <c r="AB227" s="776"/>
      <c r="AC227" s="776"/>
      <c r="AD227" s="758"/>
      <c r="AE227" s="758"/>
      <c r="AF227" s="758"/>
      <c r="AG227" s="758"/>
      <c r="AH227" s="758"/>
      <c r="AI227" s="758"/>
      <c r="AJ227" s="758"/>
    </row>
    <row r="228" spans="1:50" s="750" customFormat="1" ht="15" customHeight="1">
      <c r="A228" s="1284"/>
      <c r="B228" s="1284"/>
      <c r="C228" s="1284"/>
      <c r="D228" s="1284"/>
      <c r="E228" s="1284"/>
      <c r="F228" s="832"/>
      <c r="G228" s="832"/>
      <c r="H228" s="830"/>
      <c r="I228" s="1284"/>
      <c r="J228" s="832"/>
      <c r="K228" s="837"/>
      <c r="L228" s="653"/>
      <c r="M228" s="525" t="s">
        <v>10</v>
      </c>
      <c r="N228" s="727"/>
      <c r="O228" s="727"/>
      <c r="P228" s="727"/>
      <c r="Q228" s="727"/>
      <c r="R228" s="727"/>
      <c r="S228" s="727"/>
      <c r="T228" s="727"/>
      <c r="U228" s="726"/>
      <c r="V228" s="727"/>
      <c r="W228" s="633"/>
      <c r="X228" s="758"/>
      <c r="Y228" s="776"/>
      <c r="Z228" s="776" t="str">
        <f t="shared" si="3"/>
        <v>Добавить группу потребителей</v>
      </c>
      <c r="AA228" s="776"/>
      <c r="AB228" s="776"/>
      <c r="AC228" s="776"/>
      <c r="AD228" s="758"/>
      <c r="AE228" s="758"/>
      <c r="AF228" s="758"/>
      <c r="AG228" s="758"/>
      <c r="AH228" s="758"/>
      <c r="AI228" s="758"/>
      <c r="AJ228" s="758"/>
    </row>
    <row r="229" spans="1:50" s="750" customFormat="1" ht="15" customHeight="1">
      <c r="A229" s="1284"/>
      <c r="B229" s="1284"/>
      <c r="C229" s="1284"/>
      <c r="D229" s="1284"/>
      <c r="E229" s="836"/>
      <c r="F229" s="832"/>
      <c r="G229" s="832"/>
      <c r="H229" s="832"/>
      <c r="I229" s="828"/>
      <c r="J229" s="825"/>
      <c r="K229" s="835"/>
      <c r="L229" s="653"/>
      <c r="M229" s="722" t="s">
        <v>11</v>
      </c>
      <c r="N229" s="727"/>
      <c r="O229" s="727"/>
      <c r="P229" s="727"/>
      <c r="Q229" s="727"/>
      <c r="R229" s="727"/>
      <c r="S229" s="727"/>
      <c r="T229" s="727"/>
      <c r="U229" s="726"/>
      <c r="V229" s="727"/>
      <c r="W229" s="633"/>
      <c r="X229" s="758"/>
      <c r="Y229" s="776"/>
      <c r="Z229" s="776" t="str">
        <f t="shared" si="3"/>
        <v>Добавить схему подключения</v>
      </c>
      <c r="AA229" s="776"/>
      <c r="AB229" s="776"/>
      <c r="AC229" s="776"/>
      <c r="AD229" s="758"/>
      <c r="AE229" s="758"/>
      <c r="AF229" s="758"/>
      <c r="AG229" s="758"/>
      <c r="AH229" s="758"/>
      <c r="AI229" s="758"/>
      <c r="AJ229" s="758"/>
    </row>
    <row r="230" spans="1:50" s="750" customFormat="1" ht="15" customHeight="1">
      <c r="A230" s="1284"/>
      <c r="B230" s="1284"/>
      <c r="C230" s="1284"/>
      <c r="D230" s="836"/>
      <c r="E230" s="836"/>
      <c r="F230" s="832"/>
      <c r="G230" s="832"/>
      <c r="H230" s="832"/>
      <c r="I230" s="828"/>
      <c r="J230" s="825"/>
      <c r="K230" s="835"/>
      <c r="L230" s="653"/>
      <c r="M230" s="721" t="s">
        <v>16</v>
      </c>
      <c r="N230" s="727"/>
      <c r="O230" s="727"/>
      <c r="P230" s="727"/>
      <c r="Q230" s="727"/>
      <c r="R230" s="727"/>
      <c r="S230" s="727"/>
      <c r="T230" s="727"/>
      <c r="U230" s="726"/>
      <c r="V230" s="727"/>
      <c r="W230" s="633"/>
      <c r="X230" s="758"/>
      <c r="Y230" s="776"/>
      <c r="Z230" s="776" t="str">
        <f t="shared" si="3"/>
        <v>Добавить источник тепловой энергии</v>
      </c>
      <c r="AA230" s="776"/>
      <c r="AB230" s="776"/>
      <c r="AC230" s="776"/>
      <c r="AD230" s="758"/>
      <c r="AE230" s="758"/>
      <c r="AF230" s="758"/>
      <c r="AG230" s="758"/>
      <c r="AH230" s="758"/>
      <c r="AI230" s="758"/>
      <c r="AJ230" s="758"/>
    </row>
    <row r="231" spans="1:50" s="750" customFormat="1" ht="15" customHeight="1">
      <c r="A231" s="1284"/>
      <c r="B231" s="1284"/>
      <c r="C231" s="836"/>
      <c r="D231" s="836"/>
      <c r="E231" s="836"/>
      <c r="F231" s="836"/>
      <c r="G231" s="841"/>
      <c r="H231" s="828"/>
      <c r="I231" s="839"/>
      <c r="J231" s="825"/>
      <c r="K231" s="840"/>
      <c r="L231" s="653"/>
      <c r="M231" s="720" t="s">
        <v>17</v>
      </c>
      <c r="N231" s="727"/>
      <c r="O231" s="727"/>
      <c r="P231" s="727"/>
      <c r="Q231" s="727"/>
      <c r="R231" s="727"/>
      <c r="S231" s="727"/>
      <c r="T231" s="727"/>
      <c r="U231" s="726"/>
      <c r="V231" s="727"/>
      <c r="W231" s="633"/>
      <c r="X231" s="758"/>
      <c r="Y231" s="776"/>
      <c r="Z231" s="776" t="str">
        <f t="shared" si="3"/>
        <v>Добавить наименование системы теплоснабжения</v>
      </c>
      <c r="AA231" s="776"/>
      <c r="AB231" s="776"/>
      <c r="AC231" s="776"/>
      <c r="AD231" s="758"/>
      <c r="AE231" s="758"/>
      <c r="AF231" s="758"/>
      <c r="AG231" s="758"/>
      <c r="AH231" s="758"/>
      <c r="AI231" s="758"/>
      <c r="AJ231" s="758"/>
    </row>
    <row r="232" spans="1:50" s="750" customFormat="1" ht="15" customHeight="1">
      <c r="A232" s="1284"/>
      <c r="B232" s="836"/>
      <c r="C232" s="836"/>
      <c r="D232" s="836"/>
      <c r="E232" s="836"/>
      <c r="F232" s="836"/>
      <c r="G232" s="841"/>
      <c r="H232" s="828"/>
      <c r="I232" s="828"/>
      <c r="J232" s="825"/>
      <c r="K232" s="835"/>
      <c r="L232" s="653"/>
      <c r="M232" s="695" t="s">
        <v>18</v>
      </c>
      <c r="N232" s="727"/>
      <c r="O232" s="727"/>
      <c r="P232" s="727"/>
      <c r="Q232" s="727"/>
      <c r="R232" s="727"/>
      <c r="S232" s="727"/>
      <c r="T232" s="727"/>
      <c r="U232" s="726"/>
      <c r="V232" s="727"/>
      <c r="W232" s="633"/>
      <c r="X232" s="758"/>
      <c r="Y232" s="776"/>
      <c r="Z232" s="776" t="str">
        <f t="shared" si="3"/>
        <v>Добавить территорию действия тарифа</v>
      </c>
      <c r="AA232" s="776"/>
      <c r="AB232" s="776"/>
      <c r="AC232" s="776"/>
      <c r="AD232" s="758"/>
      <c r="AE232" s="758"/>
      <c r="AF232" s="758"/>
      <c r="AG232" s="758"/>
      <c r="AH232" s="758"/>
      <c r="AI232" s="758"/>
      <c r="AJ232" s="758"/>
    </row>
    <row r="233" spans="1:50" s="704" customFormat="1" ht="15" customHeight="1">
      <c r="A233" s="824"/>
      <c r="B233" s="824"/>
      <c r="C233" s="824"/>
      <c r="D233" s="824"/>
      <c r="E233" s="824"/>
      <c r="F233" s="824"/>
      <c r="G233" s="824"/>
      <c r="H233" s="824"/>
      <c r="I233" s="824"/>
      <c r="J233" s="824"/>
      <c r="K233" s="824"/>
      <c r="L233" s="462"/>
      <c r="M233" s="698" t="s">
        <v>307</v>
      </c>
      <c r="N233" s="727"/>
      <c r="O233" s="727"/>
      <c r="P233" s="727"/>
      <c r="Q233" s="727"/>
      <c r="R233" s="727"/>
      <c r="S233" s="727"/>
      <c r="T233" s="727"/>
      <c r="U233" s="726"/>
      <c r="V233" s="727"/>
      <c r="W233" s="727"/>
      <c r="X233" s="727"/>
      <c r="Y233" s="727"/>
      <c r="Z233" s="727"/>
      <c r="AA233" s="727"/>
      <c r="AB233" s="726"/>
      <c r="AC233" s="727"/>
      <c r="AD233" s="633"/>
      <c r="AE233" s="684"/>
      <c r="AF233" s="684"/>
      <c r="AG233" s="684"/>
      <c r="AH233" s="684"/>
    </row>
    <row r="234" spans="1:50" s="936" customFormat="1" ht="18.75" customHeight="1">
      <c r="X234" s="957"/>
      <c r="Y234" s="957"/>
      <c r="Z234" s="957"/>
      <c r="AA234" s="957"/>
      <c r="AB234" s="957"/>
      <c r="AC234" s="957"/>
      <c r="AD234" s="957"/>
      <c r="AE234" s="957"/>
      <c r="AF234" s="957"/>
      <c r="AG234" s="957"/>
      <c r="AH234" s="957"/>
      <c r="AI234" s="957"/>
      <c r="AJ234" s="957"/>
    </row>
    <row r="235" spans="1:50" s="34" customFormat="1" ht="17.100000000000001" customHeight="1">
      <c r="G235" s="34" t="s">
        <v>12</v>
      </c>
      <c r="I235" s="34" t="s">
        <v>210</v>
      </c>
      <c r="V235" s="151"/>
      <c r="X235" s="209"/>
      <c r="Y235" s="209"/>
      <c r="Z235" s="209"/>
      <c r="AA235" s="209"/>
      <c r="AB235" s="209"/>
      <c r="AC235" s="209"/>
      <c r="AD235" s="209"/>
      <c r="AE235" s="209"/>
      <c r="AF235" s="209"/>
      <c r="AG235" s="209"/>
      <c r="AH235" s="209"/>
      <c r="AI235" s="209"/>
      <c r="AJ235" s="209"/>
    </row>
    <row r="236" spans="1:50" s="936" customFormat="1" ht="17.100000000000001" customHeight="1">
      <c r="L236" s="116"/>
      <c r="M236" s="116"/>
      <c r="N236" s="116"/>
      <c r="O236" s="116"/>
      <c r="P236" s="116"/>
      <c r="Q236" s="116"/>
      <c r="R236" s="116"/>
      <c r="S236" s="116"/>
      <c r="T236" s="116"/>
      <c r="U236" s="116"/>
      <c r="V236" s="116"/>
      <c r="W236" s="116"/>
      <c r="X236" s="957"/>
      <c r="Y236" s="957"/>
      <c r="Z236" s="957"/>
      <c r="AA236" s="957"/>
      <c r="AB236" s="957"/>
      <c r="AC236" s="957"/>
      <c r="AD236" s="957"/>
      <c r="AE236" s="957"/>
      <c r="AF236" s="957"/>
      <c r="AG236" s="957"/>
      <c r="AH236" s="957"/>
      <c r="AI236" s="957"/>
      <c r="AJ236" s="957"/>
    </row>
    <row r="237" spans="1:50" s="937" customFormat="1" ht="22.5">
      <c r="A237" s="1284">
        <v>1</v>
      </c>
      <c r="B237" s="962"/>
      <c r="C237" s="962"/>
      <c r="D237" s="962"/>
      <c r="E237" s="928"/>
      <c r="F237" s="973"/>
      <c r="G237" s="973"/>
      <c r="H237" s="973"/>
      <c r="I237" s="930"/>
      <c r="J237" s="926"/>
      <c r="K237" s="910"/>
      <c r="L237" s="977">
        <f>mergeValue(A237)</f>
        <v>1</v>
      </c>
      <c r="M237" s="609" t="s">
        <v>19</v>
      </c>
      <c r="N237" s="614"/>
      <c r="O237" s="1383"/>
      <c r="P237" s="1384"/>
      <c r="Q237" s="1384"/>
      <c r="R237" s="1384"/>
      <c r="S237" s="1384"/>
      <c r="T237" s="1384"/>
      <c r="U237" s="1384"/>
      <c r="V237" s="1384"/>
      <c r="W237" s="1384"/>
      <c r="X237" s="1384"/>
      <c r="Y237" s="1384"/>
      <c r="Z237" s="1384"/>
      <c r="AA237" s="1384"/>
      <c r="AB237" s="1384"/>
      <c r="AC237" s="1384"/>
      <c r="AD237" s="1384"/>
      <c r="AE237" s="1384"/>
      <c r="AF237" s="1384"/>
      <c r="AG237" s="1384"/>
      <c r="AH237" s="1384"/>
      <c r="AI237" s="1384"/>
      <c r="AJ237" s="1385"/>
      <c r="AK237" s="1125" t="s">
        <v>718</v>
      </c>
      <c r="AL237" s="955"/>
      <c r="AM237" s="776"/>
      <c r="AN237" s="776" t="str">
        <f t="shared" ref="AN237:AN250" si="4">IF(M237="","",M237 )</f>
        <v>Наименование тарифа</v>
      </c>
      <c r="AO237" s="776"/>
      <c r="AP237" s="776"/>
      <c r="AQ237" s="776"/>
      <c r="AR237" s="955"/>
      <c r="AS237" s="955"/>
      <c r="AT237" s="955"/>
      <c r="AU237" s="955"/>
      <c r="AV237" s="955"/>
      <c r="AW237" s="955"/>
      <c r="AX237" s="955"/>
    </row>
    <row r="238" spans="1:50" s="937" customFormat="1" ht="22.5">
      <c r="A238" s="1284"/>
      <c r="B238" s="1284">
        <v>1</v>
      </c>
      <c r="C238" s="962"/>
      <c r="D238" s="962"/>
      <c r="E238" s="973"/>
      <c r="F238" s="973"/>
      <c r="G238" s="973"/>
      <c r="H238" s="973"/>
      <c r="I238" s="968"/>
      <c r="J238" s="901"/>
      <c r="K238" s="904"/>
      <c r="L238" s="977" t="str">
        <f>mergeValue(A238) &amp;"."&amp; mergeValue(B238)</f>
        <v>1.1</v>
      </c>
      <c r="M238" s="657" t="s">
        <v>15</v>
      </c>
      <c r="N238" s="614"/>
      <c r="O238" s="1383"/>
      <c r="P238" s="1384"/>
      <c r="Q238" s="1384"/>
      <c r="R238" s="1384"/>
      <c r="S238" s="1384"/>
      <c r="T238" s="1384"/>
      <c r="U238" s="1384"/>
      <c r="V238" s="1384"/>
      <c r="W238" s="1384"/>
      <c r="X238" s="1384"/>
      <c r="Y238" s="1384"/>
      <c r="Z238" s="1384"/>
      <c r="AA238" s="1384"/>
      <c r="AB238" s="1384"/>
      <c r="AC238" s="1384"/>
      <c r="AD238" s="1384"/>
      <c r="AE238" s="1384"/>
      <c r="AF238" s="1384"/>
      <c r="AG238" s="1384"/>
      <c r="AH238" s="1384"/>
      <c r="AI238" s="1384"/>
      <c r="AJ238" s="1385"/>
      <c r="AK238" s="1125" t="s">
        <v>459</v>
      </c>
      <c r="AL238" s="955"/>
      <c r="AM238" s="776"/>
      <c r="AN238" s="776" t="str">
        <f t="shared" si="4"/>
        <v>Территория действия тарифа</v>
      </c>
      <c r="AO238" s="776"/>
      <c r="AP238" s="776"/>
      <c r="AQ238" s="776"/>
      <c r="AR238" s="955"/>
      <c r="AS238" s="955"/>
      <c r="AT238" s="955"/>
      <c r="AU238" s="955"/>
      <c r="AV238" s="955"/>
      <c r="AW238" s="955"/>
      <c r="AX238" s="955"/>
    </row>
    <row r="239" spans="1:50" s="937" customFormat="1" ht="22.5">
      <c r="A239" s="1284"/>
      <c r="B239" s="1284"/>
      <c r="C239" s="1284">
        <v>1</v>
      </c>
      <c r="D239" s="962"/>
      <c r="E239" s="973"/>
      <c r="F239" s="973"/>
      <c r="G239" s="973"/>
      <c r="H239" s="973"/>
      <c r="I239" s="909"/>
      <c r="J239" s="901"/>
      <c r="K239" s="904"/>
      <c r="L239" s="977" t="str">
        <f>mergeValue(A239) &amp;"."&amp; mergeValue(B239)&amp;"."&amp; mergeValue(C239)</f>
        <v>1.1.1</v>
      </c>
      <c r="M239" s="658" t="s">
        <v>7</v>
      </c>
      <c r="N239" s="614"/>
      <c r="O239" s="1383"/>
      <c r="P239" s="1384"/>
      <c r="Q239" s="1384"/>
      <c r="R239" s="1384"/>
      <c r="S239" s="1384"/>
      <c r="T239" s="1384"/>
      <c r="U239" s="1384"/>
      <c r="V239" s="1384"/>
      <c r="W239" s="1384"/>
      <c r="X239" s="1384"/>
      <c r="Y239" s="1384"/>
      <c r="Z239" s="1384"/>
      <c r="AA239" s="1384"/>
      <c r="AB239" s="1384"/>
      <c r="AC239" s="1384"/>
      <c r="AD239" s="1384"/>
      <c r="AE239" s="1384"/>
      <c r="AF239" s="1384"/>
      <c r="AG239" s="1384"/>
      <c r="AH239" s="1384"/>
      <c r="AI239" s="1384"/>
      <c r="AJ239" s="1385"/>
      <c r="AK239" s="1125" t="s">
        <v>600</v>
      </c>
      <c r="AL239" s="955"/>
      <c r="AM239" s="776"/>
      <c r="AN239" s="776" t="str">
        <f t="shared" si="4"/>
        <v xml:space="preserve">Наименование системы теплоснабжения </v>
      </c>
      <c r="AO239" s="776"/>
      <c r="AP239" s="776"/>
      <c r="AQ239" s="776"/>
      <c r="AR239" s="955"/>
      <c r="AS239" s="955"/>
      <c r="AT239" s="955"/>
      <c r="AU239" s="955"/>
      <c r="AV239" s="955"/>
      <c r="AW239" s="955"/>
      <c r="AX239" s="955"/>
    </row>
    <row r="240" spans="1:50" s="937" customFormat="1" ht="22.5">
      <c r="A240" s="1284"/>
      <c r="B240" s="1284"/>
      <c r="C240" s="1284"/>
      <c r="D240" s="1284">
        <v>1</v>
      </c>
      <c r="E240" s="973"/>
      <c r="F240" s="973"/>
      <c r="G240" s="973"/>
      <c r="H240" s="973"/>
      <c r="I240" s="909"/>
      <c r="J240" s="901"/>
      <c r="K240" s="904"/>
      <c r="L240" s="977" t="str">
        <f>mergeValue(A240) &amp;"."&amp; mergeValue(B240)&amp;"."&amp; mergeValue(C240)&amp;"."&amp; mergeValue(D240)</f>
        <v>1.1.1.1</v>
      </c>
      <c r="M240" s="659" t="s">
        <v>21</v>
      </c>
      <c r="N240" s="614"/>
      <c r="O240" s="1383"/>
      <c r="P240" s="1384"/>
      <c r="Q240" s="1384"/>
      <c r="R240" s="1384"/>
      <c r="S240" s="1384"/>
      <c r="T240" s="1384"/>
      <c r="U240" s="1384"/>
      <c r="V240" s="1384"/>
      <c r="W240" s="1384"/>
      <c r="X240" s="1384"/>
      <c r="Y240" s="1384"/>
      <c r="Z240" s="1384"/>
      <c r="AA240" s="1384"/>
      <c r="AB240" s="1384"/>
      <c r="AC240" s="1384"/>
      <c r="AD240" s="1384"/>
      <c r="AE240" s="1384"/>
      <c r="AF240" s="1384"/>
      <c r="AG240" s="1384"/>
      <c r="AH240" s="1384"/>
      <c r="AI240" s="1384"/>
      <c r="AJ240" s="1385"/>
      <c r="AK240" s="1125" t="s">
        <v>601</v>
      </c>
      <c r="AL240" s="955"/>
      <c r="AM240" s="776"/>
      <c r="AN240" s="776" t="str">
        <f t="shared" si="4"/>
        <v xml:space="preserve">Источник тепловой энергии  </v>
      </c>
      <c r="AO240" s="776"/>
      <c r="AP240" s="776"/>
      <c r="AQ240" s="776"/>
      <c r="AR240" s="955"/>
      <c r="AS240" s="955"/>
      <c r="AT240" s="955"/>
      <c r="AU240" s="955"/>
      <c r="AV240" s="955"/>
      <c r="AW240" s="955"/>
      <c r="AX240" s="955"/>
    </row>
    <row r="241" spans="1:50" s="937" customFormat="1" ht="78.75">
      <c r="A241" s="1284"/>
      <c r="B241" s="1284"/>
      <c r="C241" s="1284"/>
      <c r="D241" s="1284"/>
      <c r="E241" s="1284">
        <v>1</v>
      </c>
      <c r="F241" s="973"/>
      <c r="G241" s="973"/>
      <c r="H241" s="962">
        <v>1</v>
      </c>
      <c r="I241" s="1284">
        <v>1</v>
      </c>
      <c r="J241" s="973"/>
      <c r="K241" s="912"/>
      <c r="L241" s="977" t="str">
        <f>mergeValue(A241) &amp;"."&amp; mergeValue(B241)&amp;"."&amp; mergeValue(C241)&amp;"."&amp; mergeValue(D241)&amp;"."&amp; mergeValue(E241)</f>
        <v>1.1.1.1.1</v>
      </c>
      <c r="M241" s="523" t="s">
        <v>8</v>
      </c>
      <c r="N241" s="614"/>
      <c r="O241" s="1287"/>
      <c r="P241" s="1288"/>
      <c r="Q241" s="1288"/>
      <c r="R241" s="1288"/>
      <c r="S241" s="1288"/>
      <c r="T241" s="1288"/>
      <c r="U241" s="1288"/>
      <c r="V241" s="1288"/>
      <c r="W241" s="1288"/>
      <c r="X241" s="1288"/>
      <c r="Y241" s="1288"/>
      <c r="Z241" s="1288"/>
      <c r="AA241" s="1288"/>
      <c r="AB241" s="1288"/>
      <c r="AC241" s="1288"/>
      <c r="AD241" s="1288"/>
      <c r="AE241" s="1288"/>
      <c r="AF241" s="1288"/>
      <c r="AG241" s="1288"/>
      <c r="AH241" s="1288"/>
      <c r="AI241" s="1288"/>
      <c r="AJ241" s="1289"/>
      <c r="AK241" s="1125" t="s">
        <v>719</v>
      </c>
      <c r="AL241" s="955"/>
      <c r="AM241" s="776"/>
      <c r="AN241" s="776" t="str">
        <f t="shared" si="4"/>
        <v>Схема подключения теплопотребляющей установки к коллектору источника тепловой энергии</v>
      </c>
      <c r="AO241" s="776"/>
      <c r="AP241" s="776"/>
      <c r="AQ241" s="776"/>
      <c r="AR241" s="955"/>
      <c r="AS241" s="955"/>
      <c r="AT241" s="955"/>
      <c r="AU241" s="955"/>
      <c r="AV241" s="955"/>
      <c r="AW241" s="955"/>
      <c r="AX241" s="955"/>
    </row>
    <row r="242" spans="1:50" s="937" customFormat="1" ht="33.75">
      <c r="A242" s="1284"/>
      <c r="B242" s="1284"/>
      <c r="C242" s="1284"/>
      <c r="D242" s="1284"/>
      <c r="E242" s="1284"/>
      <c r="F242" s="1284">
        <v>1</v>
      </c>
      <c r="G242" s="962"/>
      <c r="H242" s="962"/>
      <c r="I242" s="1284"/>
      <c r="J242" s="1284">
        <v>1</v>
      </c>
      <c r="K242" s="913"/>
      <c r="L242" s="977" t="str">
        <f>mergeValue(A242) &amp;"."&amp; mergeValue(B242)&amp;"."&amp; mergeValue(C242)&amp;"."&amp; mergeValue(D242)&amp;"."&amp; mergeValue(E242)&amp;"."&amp; mergeValue(F242)</f>
        <v>1.1.1.1.1.1</v>
      </c>
      <c r="M242" s="524" t="s">
        <v>9</v>
      </c>
      <c r="N242" s="614"/>
      <c r="O242" s="1287"/>
      <c r="P242" s="1288"/>
      <c r="Q242" s="1288"/>
      <c r="R242" s="1288"/>
      <c r="S242" s="1288"/>
      <c r="T242" s="1288"/>
      <c r="U242" s="1288"/>
      <c r="V242" s="1288"/>
      <c r="W242" s="1288"/>
      <c r="X242" s="1288"/>
      <c r="Y242" s="1288"/>
      <c r="Z242" s="1288"/>
      <c r="AA242" s="1288"/>
      <c r="AB242" s="1288"/>
      <c r="AC242" s="1288"/>
      <c r="AD242" s="1288"/>
      <c r="AE242" s="1288"/>
      <c r="AF242" s="1288"/>
      <c r="AG242" s="1288"/>
      <c r="AH242" s="1288"/>
      <c r="AI242" s="1288"/>
      <c r="AJ242" s="1289"/>
      <c r="AK242" s="1125" t="s">
        <v>720</v>
      </c>
      <c r="AL242" s="955"/>
      <c r="AM242" s="776"/>
      <c r="AN242" s="776" t="str">
        <f t="shared" si="4"/>
        <v>Группа потребителей</v>
      </c>
      <c r="AO242" s="776"/>
      <c r="AP242" s="776"/>
      <c r="AQ242" s="776"/>
      <c r="AR242" s="955"/>
      <c r="AS242" s="955"/>
      <c r="AT242" s="955"/>
      <c r="AU242" s="955"/>
      <c r="AV242" s="955"/>
      <c r="AW242" s="955"/>
      <c r="AX242" s="955"/>
    </row>
    <row r="243" spans="1:50" s="937" customFormat="1" ht="122.1" customHeight="1">
      <c r="A243" s="1284"/>
      <c r="B243" s="1284"/>
      <c r="C243" s="1284"/>
      <c r="D243" s="1284"/>
      <c r="E243" s="1284"/>
      <c r="F243" s="1284"/>
      <c r="G243" s="962">
        <v>1</v>
      </c>
      <c r="H243" s="962"/>
      <c r="I243" s="1284"/>
      <c r="J243" s="1284"/>
      <c r="K243" s="913">
        <v>1</v>
      </c>
      <c r="L243" s="977" t="str">
        <f>mergeValue(A243) &amp;"."&amp; mergeValue(B243)&amp;"."&amp; mergeValue(C243)&amp;"."&amp; mergeValue(D243)&amp;"."&amp; mergeValue(E243)&amp;"."&amp; mergeValue(F243)&amp;"."&amp; mergeValue(G243)</f>
        <v>1.1.1.1.1.1.1</v>
      </c>
      <c r="M243" s="1010"/>
      <c r="N243" s="614"/>
      <c r="O243" s="648"/>
      <c r="P243" s="725"/>
      <c r="Q243" s="1034"/>
      <c r="R243" s="1291"/>
      <c r="S243" s="1292" t="s">
        <v>82</v>
      </c>
      <c r="T243" s="1291"/>
      <c r="U243" s="1292" t="s">
        <v>82</v>
      </c>
      <c r="V243" s="648"/>
      <c r="W243" s="725"/>
      <c r="X243" s="1034"/>
      <c r="Y243" s="1291"/>
      <c r="Z243" s="1292" t="s">
        <v>82</v>
      </c>
      <c r="AA243" s="1291"/>
      <c r="AB243" s="1292" t="s">
        <v>82</v>
      </c>
      <c r="AC243" s="648"/>
      <c r="AD243" s="725"/>
      <c r="AE243" s="1034"/>
      <c r="AF243" s="1291"/>
      <c r="AG243" s="1292" t="s">
        <v>82</v>
      </c>
      <c r="AH243" s="1291"/>
      <c r="AI243" s="1292" t="s">
        <v>83</v>
      </c>
      <c r="AJ243" s="725"/>
      <c r="AK243" s="1302" t="s">
        <v>721</v>
      </c>
      <c r="AL243" s="955" t="str">
        <f>strCheckDate(O244:AJ244)</f>
        <v/>
      </c>
      <c r="AM243" s="776"/>
      <c r="AN243" s="776" t="str">
        <f t="shared" si="4"/>
        <v/>
      </c>
      <c r="AO243" s="776"/>
      <c r="AP243" s="776"/>
      <c r="AQ243" s="776"/>
      <c r="AR243" s="955"/>
      <c r="AS243" s="955"/>
      <c r="AT243" s="955"/>
      <c r="AU243" s="955"/>
      <c r="AV243" s="955"/>
      <c r="AW243" s="955"/>
      <c r="AX243" s="955"/>
    </row>
    <row r="244" spans="1:50" s="937" customFormat="1" ht="11.25" hidden="1" customHeight="1">
      <c r="A244" s="1284"/>
      <c r="B244" s="1284"/>
      <c r="C244" s="1284"/>
      <c r="D244" s="1284"/>
      <c r="E244" s="1284"/>
      <c r="F244" s="1284"/>
      <c r="G244" s="962"/>
      <c r="H244" s="962"/>
      <c r="I244" s="1284"/>
      <c r="J244" s="1284"/>
      <c r="K244" s="913"/>
      <c r="L244" s="751"/>
      <c r="M244" s="614"/>
      <c r="N244" s="614"/>
      <c r="O244" s="725"/>
      <c r="P244" s="725"/>
      <c r="Q244" s="731" t="str">
        <f>R243 &amp; "-" &amp; T243</f>
        <v>-</v>
      </c>
      <c r="R244" s="1291"/>
      <c r="S244" s="1292"/>
      <c r="T244" s="1291"/>
      <c r="U244" s="1292"/>
      <c r="V244" s="725"/>
      <c r="W244" s="725"/>
      <c r="X244" s="731" t="str">
        <f>Y243 &amp; "-" &amp; AA243</f>
        <v>-</v>
      </c>
      <c r="Y244" s="1291"/>
      <c r="Z244" s="1292"/>
      <c r="AA244" s="1291"/>
      <c r="AB244" s="1292"/>
      <c r="AC244" s="725"/>
      <c r="AD244" s="725"/>
      <c r="AE244" s="731" t="str">
        <f>AF243 &amp; "-" &amp; AH243</f>
        <v>-</v>
      </c>
      <c r="AF244" s="1291"/>
      <c r="AG244" s="1292"/>
      <c r="AH244" s="1291"/>
      <c r="AI244" s="1292"/>
      <c r="AJ244" s="725"/>
      <c r="AK244" s="1303"/>
      <c r="AL244" s="955"/>
      <c r="AM244" s="776"/>
      <c r="AN244" s="776" t="str">
        <f t="shared" si="4"/>
        <v/>
      </c>
      <c r="AO244" s="776"/>
      <c r="AP244" s="776"/>
      <c r="AQ244" s="776"/>
      <c r="AR244" s="955"/>
      <c r="AS244" s="955"/>
      <c r="AT244" s="955"/>
      <c r="AU244" s="955"/>
      <c r="AV244" s="955"/>
      <c r="AW244" s="955"/>
      <c r="AX244" s="955"/>
    </row>
    <row r="245" spans="1:50" s="937" customFormat="1" ht="15" customHeight="1">
      <c r="A245" s="1284"/>
      <c r="B245" s="1284"/>
      <c r="C245" s="1284"/>
      <c r="D245" s="1284"/>
      <c r="E245" s="1284"/>
      <c r="F245" s="1284"/>
      <c r="G245" s="973"/>
      <c r="H245" s="962"/>
      <c r="I245" s="1284"/>
      <c r="J245" s="1284"/>
      <c r="K245" s="912"/>
      <c r="L245" s="653"/>
      <c r="M245" s="526" t="s">
        <v>24</v>
      </c>
      <c r="N245" s="953"/>
      <c r="O245" s="953"/>
      <c r="P245" s="953"/>
      <c r="Q245" s="953"/>
      <c r="R245" s="953"/>
      <c r="S245" s="953"/>
      <c r="T245" s="953"/>
      <c r="U245" s="953"/>
      <c r="V245" s="953"/>
      <c r="W245" s="953"/>
      <c r="X245" s="953"/>
      <c r="Y245" s="953"/>
      <c r="Z245" s="953"/>
      <c r="AA245" s="953"/>
      <c r="AB245" s="953"/>
      <c r="AC245" s="953"/>
      <c r="AD245" s="953"/>
      <c r="AE245" s="953"/>
      <c r="AF245" s="953"/>
      <c r="AG245" s="953"/>
      <c r="AH245" s="953"/>
      <c r="AI245" s="953"/>
      <c r="AJ245" s="724"/>
      <c r="AK245" s="1304"/>
      <c r="AL245" s="955"/>
      <c r="AM245" s="776"/>
      <c r="AN245" s="776" t="str">
        <f t="shared" si="4"/>
        <v>Добавить вид теплоносителя (параметры теплоносителя)</v>
      </c>
      <c r="AO245" s="776"/>
      <c r="AP245" s="776"/>
      <c r="AQ245" s="776"/>
      <c r="AR245" s="955"/>
      <c r="AS245" s="955"/>
      <c r="AT245" s="955"/>
      <c r="AU245" s="955"/>
      <c r="AV245" s="955"/>
      <c r="AW245" s="955"/>
      <c r="AX245" s="955"/>
    </row>
    <row r="246" spans="1:50" s="937" customFormat="1" ht="15" customHeight="1">
      <c r="A246" s="1284"/>
      <c r="B246" s="1284"/>
      <c r="C246" s="1284"/>
      <c r="D246" s="1284"/>
      <c r="E246" s="1284"/>
      <c r="F246" s="973"/>
      <c r="G246" s="973"/>
      <c r="H246" s="962"/>
      <c r="I246" s="1284"/>
      <c r="J246" s="973"/>
      <c r="K246" s="912"/>
      <c r="L246" s="653"/>
      <c r="M246" s="525" t="s">
        <v>10</v>
      </c>
      <c r="N246" s="953"/>
      <c r="O246" s="953"/>
      <c r="P246" s="953"/>
      <c r="Q246" s="953"/>
      <c r="R246" s="953"/>
      <c r="S246" s="953"/>
      <c r="T246" s="953"/>
      <c r="U246" s="952"/>
      <c r="V246" s="953"/>
      <c r="W246" s="953"/>
      <c r="X246" s="953"/>
      <c r="Y246" s="953"/>
      <c r="Z246" s="953"/>
      <c r="AA246" s="953"/>
      <c r="AB246" s="952"/>
      <c r="AC246" s="953"/>
      <c r="AD246" s="953"/>
      <c r="AE246" s="953"/>
      <c r="AF246" s="953"/>
      <c r="AG246" s="953"/>
      <c r="AH246" s="953"/>
      <c r="AI246" s="952"/>
      <c r="AJ246" s="953"/>
      <c r="AK246" s="633"/>
      <c r="AL246" s="955"/>
      <c r="AM246" s="776"/>
      <c r="AN246" s="776" t="str">
        <f t="shared" si="4"/>
        <v>Добавить группу потребителей</v>
      </c>
      <c r="AO246" s="776"/>
      <c r="AP246" s="776"/>
      <c r="AQ246" s="776"/>
      <c r="AR246" s="955"/>
      <c r="AS246" s="955"/>
      <c r="AT246" s="955"/>
      <c r="AU246" s="955"/>
      <c r="AV246" s="955"/>
      <c r="AW246" s="955"/>
      <c r="AX246" s="955"/>
    </row>
    <row r="247" spans="1:50" s="937" customFormat="1" ht="15" customHeight="1">
      <c r="A247" s="1284"/>
      <c r="B247" s="1284"/>
      <c r="C247" s="1284"/>
      <c r="D247" s="1284"/>
      <c r="E247" s="911"/>
      <c r="F247" s="973"/>
      <c r="G247" s="973"/>
      <c r="H247" s="973"/>
      <c r="I247" s="926"/>
      <c r="J247" s="941"/>
      <c r="K247" s="910"/>
      <c r="L247" s="653"/>
      <c r="M247" s="948" t="s">
        <v>11</v>
      </c>
      <c r="N247" s="953"/>
      <c r="O247" s="953"/>
      <c r="P247" s="953"/>
      <c r="Q247" s="953"/>
      <c r="R247" s="953"/>
      <c r="S247" s="953"/>
      <c r="T247" s="953"/>
      <c r="U247" s="952"/>
      <c r="V247" s="953"/>
      <c r="W247" s="953"/>
      <c r="X247" s="953"/>
      <c r="Y247" s="953"/>
      <c r="Z247" s="953"/>
      <c r="AA247" s="953"/>
      <c r="AB247" s="952"/>
      <c r="AC247" s="953"/>
      <c r="AD247" s="953"/>
      <c r="AE247" s="953"/>
      <c r="AF247" s="953"/>
      <c r="AG247" s="953"/>
      <c r="AH247" s="953"/>
      <c r="AI247" s="952"/>
      <c r="AJ247" s="953"/>
      <c r="AK247" s="633"/>
      <c r="AL247" s="955"/>
      <c r="AM247" s="776"/>
      <c r="AN247" s="776" t="str">
        <f t="shared" si="4"/>
        <v>Добавить схему подключения</v>
      </c>
      <c r="AO247" s="776"/>
      <c r="AP247" s="776"/>
      <c r="AQ247" s="776"/>
      <c r="AR247" s="955"/>
      <c r="AS247" s="955"/>
      <c r="AT247" s="955"/>
      <c r="AU247" s="955"/>
      <c r="AV247" s="955"/>
      <c r="AW247" s="955"/>
      <c r="AX247" s="955"/>
    </row>
    <row r="248" spans="1:50" s="937" customFormat="1" ht="15" customHeight="1">
      <c r="A248" s="1284"/>
      <c r="B248" s="1284"/>
      <c r="C248" s="1284"/>
      <c r="D248" s="911"/>
      <c r="E248" s="911"/>
      <c r="F248" s="973"/>
      <c r="G248" s="973"/>
      <c r="H248" s="973"/>
      <c r="I248" s="926"/>
      <c r="J248" s="941"/>
      <c r="K248" s="910"/>
      <c r="L248" s="653"/>
      <c r="M248" s="947" t="s">
        <v>16</v>
      </c>
      <c r="N248" s="953"/>
      <c r="O248" s="953"/>
      <c r="P248" s="953"/>
      <c r="Q248" s="953"/>
      <c r="R248" s="953"/>
      <c r="S248" s="953"/>
      <c r="T248" s="953"/>
      <c r="U248" s="952"/>
      <c r="V248" s="953"/>
      <c r="W248" s="953"/>
      <c r="X248" s="953"/>
      <c r="Y248" s="953"/>
      <c r="Z248" s="953"/>
      <c r="AA248" s="953"/>
      <c r="AB248" s="952"/>
      <c r="AC248" s="953"/>
      <c r="AD248" s="953"/>
      <c r="AE248" s="953"/>
      <c r="AF248" s="953"/>
      <c r="AG248" s="953"/>
      <c r="AH248" s="953"/>
      <c r="AI248" s="952"/>
      <c r="AJ248" s="953"/>
      <c r="AK248" s="633"/>
      <c r="AL248" s="955"/>
      <c r="AM248" s="776"/>
      <c r="AN248" s="776" t="str">
        <f t="shared" si="4"/>
        <v>Добавить источник тепловой энергии</v>
      </c>
      <c r="AO248" s="776"/>
      <c r="AP248" s="776"/>
      <c r="AQ248" s="776"/>
      <c r="AR248" s="955"/>
      <c r="AS248" s="955"/>
      <c r="AT248" s="955"/>
      <c r="AU248" s="955"/>
      <c r="AV248" s="955"/>
      <c r="AW248" s="955"/>
      <c r="AX248" s="955"/>
    </row>
    <row r="249" spans="1:50" s="937" customFormat="1" ht="15" customHeight="1">
      <c r="A249" s="1284"/>
      <c r="B249" s="1284"/>
      <c r="C249" s="911"/>
      <c r="D249" s="911"/>
      <c r="E249" s="911"/>
      <c r="F249" s="911"/>
      <c r="G249" s="916"/>
      <c r="H249" s="926"/>
      <c r="I249" s="914"/>
      <c r="J249" s="941"/>
      <c r="K249" s="915"/>
      <c r="L249" s="653"/>
      <c r="M249" s="946" t="s">
        <v>17</v>
      </c>
      <c r="N249" s="953"/>
      <c r="O249" s="953"/>
      <c r="P249" s="953"/>
      <c r="Q249" s="953"/>
      <c r="R249" s="953"/>
      <c r="S249" s="953"/>
      <c r="T249" s="953"/>
      <c r="U249" s="952"/>
      <c r="V249" s="953"/>
      <c r="W249" s="953"/>
      <c r="X249" s="953"/>
      <c r="Y249" s="953"/>
      <c r="Z249" s="953"/>
      <c r="AA249" s="953"/>
      <c r="AB249" s="952"/>
      <c r="AC249" s="953"/>
      <c r="AD249" s="953"/>
      <c r="AE249" s="953"/>
      <c r="AF249" s="953"/>
      <c r="AG249" s="953"/>
      <c r="AH249" s="953"/>
      <c r="AI249" s="952"/>
      <c r="AJ249" s="953"/>
      <c r="AK249" s="633"/>
      <c r="AL249" s="955"/>
      <c r="AM249" s="776"/>
      <c r="AN249" s="776" t="str">
        <f t="shared" si="4"/>
        <v>Добавить наименование системы теплоснабжения</v>
      </c>
      <c r="AO249" s="776"/>
      <c r="AP249" s="776"/>
      <c r="AQ249" s="776"/>
      <c r="AR249" s="955"/>
      <c r="AS249" s="955"/>
      <c r="AT249" s="955"/>
      <c r="AU249" s="955"/>
      <c r="AV249" s="955"/>
      <c r="AW249" s="955"/>
      <c r="AX249" s="955"/>
    </row>
    <row r="250" spans="1:50" s="937" customFormat="1" ht="15" customHeight="1">
      <c r="A250" s="1284"/>
      <c r="B250" s="911"/>
      <c r="C250" s="911"/>
      <c r="D250" s="911"/>
      <c r="E250" s="911"/>
      <c r="F250" s="911"/>
      <c r="G250" s="916"/>
      <c r="H250" s="926"/>
      <c r="I250" s="926"/>
      <c r="J250" s="941"/>
      <c r="K250" s="910"/>
      <c r="L250" s="653"/>
      <c r="M250" s="695" t="s">
        <v>18</v>
      </c>
      <c r="N250" s="953"/>
      <c r="O250" s="953"/>
      <c r="P250" s="953"/>
      <c r="Q250" s="953"/>
      <c r="R250" s="953"/>
      <c r="S250" s="953"/>
      <c r="T250" s="953"/>
      <c r="U250" s="952"/>
      <c r="V250" s="953"/>
      <c r="W250" s="953"/>
      <c r="X250" s="953"/>
      <c r="Y250" s="953"/>
      <c r="Z250" s="953"/>
      <c r="AA250" s="953"/>
      <c r="AB250" s="952"/>
      <c r="AC250" s="953"/>
      <c r="AD250" s="953"/>
      <c r="AE250" s="953"/>
      <c r="AF250" s="953"/>
      <c r="AG250" s="953"/>
      <c r="AH250" s="953"/>
      <c r="AI250" s="952"/>
      <c r="AJ250" s="953"/>
      <c r="AK250" s="633"/>
      <c r="AL250" s="955"/>
      <c r="AM250" s="776"/>
      <c r="AN250" s="776" t="str">
        <f t="shared" si="4"/>
        <v>Добавить территорию действия тарифа</v>
      </c>
      <c r="AO250" s="776"/>
      <c r="AP250" s="776"/>
      <c r="AQ250" s="776"/>
      <c r="AR250" s="955"/>
      <c r="AS250" s="955"/>
      <c r="AT250" s="955"/>
      <c r="AU250" s="955"/>
      <c r="AV250" s="955"/>
      <c r="AW250" s="955"/>
      <c r="AX250" s="955"/>
    </row>
    <row r="251" spans="1:50" s="936" customFormat="1" ht="15" customHeight="1">
      <c r="L251" s="462"/>
      <c r="M251" s="698" t="s">
        <v>307</v>
      </c>
      <c r="N251" s="953"/>
      <c r="O251" s="953"/>
      <c r="P251" s="953"/>
      <c r="Q251" s="953"/>
      <c r="R251" s="953"/>
      <c r="S251" s="953"/>
      <c r="T251" s="953"/>
      <c r="U251" s="952"/>
      <c r="V251" s="953"/>
      <c r="W251" s="633"/>
      <c r="X251" s="957"/>
      <c r="Y251" s="957"/>
      <c r="Z251" s="957"/>
      <c r="AA251" s="957"/>
      <c r="AB251" s="957"/>
      <c r="AC251" s="957"/>
      <c r="AD251" s="957"/>
      <c r="AE251" s="957"/>
      <c r="AF251" s="957"/>
      <c r="AG251" s="957"/>
      <c r="AH251" s="957"/>
    </row>
    <row r="252" spans="1:50" s="565" customFormat="1" ht="15" customHeight="1">
      <c r="A252" s="564"/>
      <c r="B252" s="564"/>
      <c r="C252" s="564"/>
      <c r="D252" s="564"/>
      <c r="E252" s="564"/>
      <c r="F252" s="564"/>
      <c r="G252" s="563"/>
      <c r="H252" s="564"/>
      <c r="I252" s="384"/>
      <c r="J252" s="647"/>
      <c r="K252" s="384"/>
      <c r="L252" s="566"/>
      <c r="M252" s="641"/>
      <c r="N252" s="737"/>
      <c r="O252" s="737"/>
      <c r="P252" s="737"/>
      <c r="Q252" s="737"/>
      <c r="R252" s="737"/>
      <c r="S252" s="737"/>
      <c r="T252" s="737"/>
      <c r="U252" s="645"/>
      <c r="V252" s="737"/>
      <c r="W252" s="737"/>
      <c r="X252" s="737"/>
      <c r="Y252" s="737"/>
      <c r="Z252" s="737"/>
      <c r="AA252" s="737"/>
      <c r="AB252" s="645"/>
      <c r="AC252" s="737"/>
      <c r="AD252" s="645"/>
      <c r="AE252" s="564"/>
      <c r="AF252" s="564"/>
      <c r="AG252" s="564"/>
      <c r="AH252" s="564"/>
    </row>
    <row r="253" spans="1:50" s="34" customFormat="1" ht="11.25">
      <c r="A253" s="34" t="s">
        <v>275</v>
      </c>
    </row>
    <row r="254" spans="1:50" ht="11.25"/>
    <row r="255" spans="1:50" s="13" customFormat="1" ht="15" customHeight="1">
      <c r="C255" s="160"/>
      <c r="D255" s="117"/>
      <c r="E255" s="1014"/>
    </row>
    <row r="257" spans="1:24" s="34" customFormat="1" ht="17.100000000000001" customHeight="1">
      <c r="A257" s="34" t="s">
        <v>274</v>
      </c>
    </row>
    <row r="259" spans="1:24" s="35" customFormat="1" ht="17.100000000000001" customHeight="1">
      <c r="A259" s="92"/>
      <c r="B259" s="92"/>
      <c r="C259" s="81"/>
      <c r="D259" s="144"/>
      <c r="E259" s="100">
        <v>1</v>
      </c>
      <c r="F259" s="101"/>
      <c r="G259" s="101"/>
      <c r="H259" s="101"/>
      <c r="I259" s="101"/>
      <c r="J259" s="101"/>
      <c r="K259" s="101"/>
      <c r="L259" s="101"/>
      <c r="M259" s="101"/>
      <c r="N259" s="101"/>
      <c r="O259" s="101"/>
      <c r="P259" s="101"/>
      <c r="Q259" s="101"/>
      <c r="R259" s="102"/>
      <c r="S259" s="102"/>
      <c r="T259" s="102"/>
      <c r="U259" s="103"/>
      <c r="V259" s="103"/>
      <c r="W259" s="103"/>
      <c r="X259" s="104"/>
    </row>
    <row r="261" spans="1:24" s="34" customFormat="1" ht="17.100000000000001" customHeight="1">
      <c r="A261" s="34" t="s">
        <v>275</v>
      </c>
    </row>
    <row r="262" spans="1:24" ht="17.100000000000001" customHeight="1">
      <c r="G262" s="90"/>
      <c r="H262" s="90"/>
    </row>
    <row r="263" spans="1:24" s="35" customFormat="1" ht="17.100000000000001" customHeight="1">
      <c r="A263" s="91"/>
      <c r="B263" s="83"/>
      <c r="C263" s="81"/>
      <c r="D263" s="144"/>
      <c r="E263" s="105" t="s">
        <v>91</v>
      </c>
      <c r="F263" s="101"/>
      <c r="G263" s="101"/>
      <c r="H263" s="101"/>
      <c r="I263" s="101"/>
      <c r="J263" s="102"/>
      <c r="K263" s="102"/>
      <c r="L263" s="102"/>
      <c r="M263" s="103"/>
      <c r="N263" s="103"/>
      <c r="O263" s="103"/>
      <c r="P263" s="104"/>
      <c r="Q263" s="84"/>
      <c r="R263" s="84"/>
      <c r="S263" s="84"/>
      <c r="T263" s="84"/>
      <c r="U263" s="84"/>
      <c r="V263" s="84"/>
      <c r="W263" s="84"/>
      <c r="X263" s="84"/>
    </row>
    <row r="265" spans="1:24" s="34" customFormat="1" ht="17.100000000000001" customHeight="1">
      <c r="A265" s="34" t="s">
        <v>276</v>
      </c>
    </row>
    <row r="266" spans="1:24" ht="17.100000000000001" customHeight="1">
      <c r="G266" s="90"/>
      <c r="H266" s="90"/>
    </row>
    <row r="267" spans="1:24" s="35" customFormat="1" ht="17.100000000000001" customHeight="1">
      <c r="A267" s="91"/>
      <c r="B267" s="83"/>
      <c r="C267" s="81"/>
      <c r="D267" s="144"/>
      <c r="E267" s="105" t="s">
        <v>91</v>
      </c>
      <c r="F267" s="101"/>
      <c r="G267" s="101"/>
      <c r="H267" s="101"/>
      <c r="I267" s="101"/>
      <c r="J267" s="102"/>
      <c r="K267" s="102"/>
      <c r="L267" s="102"/>
      <c r="M267" s="103"/>
      <c r="N267" s="103"/>
      <c r="O267" s="103"/>
      <c r="P267" s="104"/>
      <c r="Q267" s="84"/>
      <c r="R267" s="84"/>
      <c r="S267" s="84"/>
      <c r="T267" s="84"/>
      <c r="U267" s="84"/>
      <c r="V267" s="84"/>
      <c r="W267" s="84"/>
      <c r="X267" s="84"/>
    </row>
    <row r="269" spans="1:24" s="34" customFormat="1" ht="17.100000000000001" customHeight="1">
      <c r="A269" s="34" t="s">
        <v>303</v>
      </c>
      <c r="B269" s="34" t="s">
        <v>304</v>
      </c>
      <c r="C269" s="34" t="s">
        <v>305</v>
      </c>
    </row>
    <row r="271" spans="1:24" s="22" customFormat="1" ht="20.100000000000001" customHeight="1">
      <c r="A271" s="86"/>
      <c r="B271" s="85"/>
      <c r="C271" s="19"/>
      <c r="D271" s="20"/>
      <c r="F271" s="37" t="s">
        <v>79</v>
      </c>
      <c r="G271" s="26"/>
      <c r="I271" s="52"/>
    </row>
    <row r="272" spans="1:24" s="22" customFormat="1" ht="22.5">
      <c r="A272" s="86"/>
      <c r="B272" s="87"/>
      <c r="C272" s="19"/>
      <c r="D272" s="32"/>
      <c r="E272" s="31" t="s">
        <v>75</v>
      </c>
      <c r="F272" s="33"/>
      <c r="G272" s="26"/>
      <c r="I272" s="52"/>
    </row>
    <row r="273" spans="1:9" s="22" customFormat="1" ht="19.5">
      <c r="A273" s="86"/>
      <c r="B273" s="87"/>
      <c r="C273" s="19"/>
      <c r="D273" s="32"/>
      <c r="E273" s="31" t="s">
        <v>76</v>
      </c>
      <c r="F273" s="33"/>
      <c r="G273" s="26"/>
      <c r="I273" s="52"/>
    </row>
    <row r="274" spans="1:9" s="22" customFormat="1" ht="13.5" customHeight="1">
      <c r="A274" s="85"/>
      <c r="B274" s="85"/>
      <c r="C274" s="19"/>
      <c r="D274" s="23"/>
      <c r="E274" s="24"/>
      <c r="F274" s="36"/>
      <c r="G274" s="20"/>
      <c r="I274" s="52"/>
    </row>
    <row r="275" spans="1:9" s="22" customFormat="1" ht="20.100000000000001" customHeight="1">
      <c r="A275" s="86"/>
      <c r="B275" s="85"/>
      <c r="C275" s="19"/>
      <c r="D275" s="20"/>
      <c r="F275" s="37" t="s">
        <v>170</v>
      </c>
      <c r="G275" s="26"/>
      <c r="I275" s="52"/>
    </row>
    <row r="276" spans="1:9" s="22" customFormat="1" ht="22.5">
      <c r="A276" s="86"/>
      <c r="B276" s="87"/>
      <c r="C276" s="19"/>
      <c r="D276" s="32"/>
      <c r="E276" s="38" t="s">
        <v>85</v>
      </c>
      <c r="F276" s="33"/>
      <c r="G276" s="26"/>
      <c r="I276" s="52"/>
    </row>
    <row r="277" spans="1:9" s="22" customFormat="1" ht="22.5">
      <c r="A277" s="86"/>
      <c r="B277" s="87"/>
      <c r="C277" s="19"/>
      <c r="D277" s="32"/>
      <c r="E277" s="38" t="s">
        <v>169</v>
      </c>
      <c r="F277" s="33"/>
      <c r="G277" s="26"/>
      <c r="I277" s="52"/>
    </row>
    <row r="278" spans="1:9" s="22" customFormat="1" ht="13.5" customHeight="1">
      <c r="A278" s="85"/>
      <c r="B278" s="85"/>
      <c r="C278" s="19"/>
      <c r="D278" s="23"/>
      <c r="E278" s="24"/>
      <c r="F278" s="36"/>
      <c r="G278" s="20"/>
      <c r="I278" s="52"/>
    </row>
    <row r="279" spans="1:9" s="22" customFormat="1" ht="20.100000000000001" customHeight="1">
      <c r="A279" s="86"/>
      <c r="B279" s="85"/>
      <c r="C279" s="19"/>
      <c r="D279" s="20"/>
      <c r="F279" s="37" t="s">
        <v>171</v>
      </c>
      <c r="G279" s="26"/>
      <c r="I279" s="52"/>
    </row>
    <row r="280" spans="1:9" s="22" customFormat="1" ht="22.5">
      <c r="A280" s="86"/>
      <c r="B280" s="87"/>
      <c r="C280" s="19"/>
      <c r="D280" s="32"/>
      <c r="E280" s="38" t="s">
        <v>85</v>
      </c>
      <c r="F280" s="33"/>
      <c r="G280" s="26"/>
      <c r="I280" s="52"/>
    </row>
    <row r="281" spans="1:9" s="22" customFormat="1" ht="22.5">
      <c r="A281" s="86"/>
      <c r="B281" s="87"/>
      <c r="C281" s="19"/>
      <c r="D281" s="32"/>
      <c r="E281" s="38" t="s">
        <v>169</v>
      </c>
      <c r="F281" s="33"/>
      <c r="G281" s="26"/>
      <c r="I281" s="52"/>
    </row>
    <row r="282" spans="1:9" s="22" customFormat="1" ht="13.5" customHeight="1">
      <c r="A282" s="85"/>
      <c r="B282" s="85"/>
      <c r="C282" s="19"/>
      <c r="D282" s="23"/>
      <c r="E282" s="24"/>
      <c r="F282" s="36"/>
      <c r="G282" s="20"/>
      <c r="I282" s="52"/>
    </row>
    <row r="283" spans="1:9" s="22" customFormat="1" ht="20.100000000000001" customHeight="1">
      <c r="A283" s="86"/>
      <c r="B283" s="85"/>
      <c r="C283" s="19"/>
      <c r="D283" s="20"/>
      <c r="F283" s="37" t="s">
        <v>172</v>
      </c>
      <c r="G283" s="26"/>
      <c r="I283" s="52"/>
    </row>
    <row r="284" spans="1:9" s="22" customFormat="1" ht="22.5">
      <c r="A284" s="86"/>
      <c r="B284" s="87"/>
      <c r="C284" s="19"/>
      <c r="D284" s="32"/>
      <c r="E284" s="31" t="s">
        <v>85</v>
      </c>
      <c r="F284" s="33"/>
      <c r="G284" s="26"/>
      <c r="I284" s="52"/>
    </row>
    <row r="285" spans="1:9" s="22" customFormat="1" ht="19.5">
      <c r="A285" s="86"/>
      <c r="B285" s="87"/>
      <c r="C285" s="19"/>
      <c r="D285" s="32"/>
      <c r="E285" s="31" t="s">
        <v>86</v>
      </c>
      <c r="F285" s="33"/>
      <c r="G285" s="26"/>
      <c r="I285" s="52"/>
    </row>
    <row r="286" spans="1:9" s="22" customFormat="1" ht="22.5">
      <c r="A286" s="86"/>
      <c r="B286" s="87"/>
      <c r="C286" s="19"/>
      <c r="D286" s="32"/>
      <c r="E286" s="38" t="s">
        <v>169</v>
      </c>
      <c r="F286" s="33"/>
      <c r="G286" s="26"/>
      <c r="I286" s="52"/>
    </row>
    <row r="287" spans="1:9" s="22" customFormat="1" ht="19.5">
      <c r="A287" s="86"/>
      <c r="B287" s="87"/>
      <c r="C287" s="19"/>
      <c r="D287" s="32"/>
      <c r="E287" s="31" t="s">
        <v>87</v>
      </c>
      <c r="F287" s="33"/>
      <c r="G287" s="26"/>
      <c r="I287" s="52"/>
    </row>
    <row r="289" spans="1:83" s="34" customFormat="1" ht="17.100000000000001" customHeight="1">
      <c r="A289" s="34" t="s">
        <v>324</v>
      </c>
    </row>
    <row r="291" spans="1:83" s="121" customFormat="1" ht="14.25">
      <c r="A291" s="178" t="s">
        <v>48</v>
      </c>
      <c r="B291" s="129" t="s">
        <v>251</v>
      </c>
      <c r="C291" s="130"/>
      <c r="D291" s="132"/>
      <c r="E291" s="417"/>
      <c r="F291" s="1027"/>
      <c r="G291" s="1027"/>
      <c r="H291" s="1027"/>
      <c r="I291" s="1032"/>
      <c r="J291" s="294"/>
      <c r="K291" s="295"/>
      <c r="M291" s="422" t="str">
        <f>IF(ISERROR(INDEX(kind_of_nameforms,MATCH(E291,kind_of_forms,0),1)),"",INDEX(kind_of_nameforms,MATCH(E291,kind_of_forms,0),1))</f>
        <v/>
      </c>
    </row>
    <row r="294" spans="1:83" s="253" customFormat="1" ht="15">
      <c r="A294" s="34" t="s">
        <v>401</v>
      </c>
      <c r="B294" s="34"/>
      <c r="C294" s="34"/>
      <c r="D294" s="34"/>
      <c r="E294" s="34"/>
      <c r="F294" s="34"/>
      <c r="G294" s="34"/>
      <c r="H294" s="34"/>
      <c r="I294" s="34"/>
      <c r="J294" s="34"/>
      <c r="K294" s="34"/>
      <c r="L294" s="34"/>
      <c r="M294" s="34"/>
      <c r="N294" s="34"/>
      <c r="O294" s="34"/>
      <c r="P294" s="34"/>
      <c r="Q294" s="34"/>
      <c r="R294" s="34"/>
      <c r="S294" s="34"/>
      <c r="T294" s="34"/>
      <c r="U294" s="252"/>
      <c r="V294" s="34"/>
      <c r="W294" s="34"/>
    </row>
    <row r="295" spans="1:83" s="253" customFormat="1" ht="15">
      <c r="D295" s="335"/>
      <c r="E295" s="335"/>
      <c r="F295" s="335"/>
      <c r="G295" s="335"/>
      <c r="H295" s="335"/>
      <c r="I295" s="335"/>
      <c r="J295" s="335"/>
      <c r="K295" s="335"/>
      <c r="L295" s="335"/>
      <c r="U295" s="254"/>
    </row>
    <row r="296" spans="1:83" s="257" customFormat="1" ht="15" customHeight="1">
      <c r="A296" s="84"/>
      <c r="B296" s="179" t="s">
        <v>402</v>
      </c>
      <c r="C296" s="1398"/>
      <c r="D296" s="1236">
        <v>1</v>
      </c>
      <c r="E296" s="1286"/>
      <c r="F296" s="329"/>
      <c r="G296" s="181">
        <v>0</v>
      </c>
      <c r="H296" s="334"/>
      <c r="I296" s="242"/>
      <c r="J296" s="371" t="s">
        <v>496</v>
      </c>
      <c r="K296" s="148"/>
      <c r="L296" s="258"/>
      <c r="M296" s="204">
        <f>mergeValue(H296)</f>
        <v>0</v>
      </c>
      <c r="N296" s="194"/>
      <c r="O296" s="194"/>
      <c r="P296" s="204" t="str">
        <f>IF(ISERROR(MATCH(Q296,MODesc,0)),"n","y")</f>
        <v>n</v>
      </c>
      <c r="Q296" s="194"/>
      <c r="R296" s="204" t="str">
        <f>K296&amp;"("&amp;L296&amp;")"</f>
        <v>()</v>
      </c>
      <c r="S296" s="179"/>
      <c r="T296" s="179"/>
      <c r="U296" s="240"/>
      <c r="V296" s="179"/>
      <c r="W296" s="179"/>
      <c r="X296" s="179"/>
      <c r="Y296" s="256"/>
      <c r="Z296" s="256"/>
      <c r="AA296" s="219"/>
      <c r="AB296" s="219"/>
      <c r="AC296" s="219"/>
      <c r="AD296" s="219"/>
      <c r="AE296" s="219"/>
      <c r="AF296" s="219"/>
      <c r="AG296" s="219"/>
      <c r="AH296" s="219"/>
      <c r="AI296" s="219"/>
      <c r="AJ296" s="219"/>
      <c r="AK296" s="219"/>
      <c r="AL296" s="219"/>
      <c r="AM296" s="219"/>
      <c r="AN296" s="219"/>
      <c r="AO296" s="219"/>
      <c r="AP296" s="219"/>
      <c r="AQ296" s="219"/>
      <c r="AR296" s="219"/>
      <c r="AS296" s="219"/>
      <c r="AT296" s="219"/>
      <c r="AU296" s="219"/>
      <c r="AV296" s="219"/>
      <c r="AW296" s="219"/>
      <c r="AX296" s="219"/>
      <c r="AY296" s="219"/>
      <c r="AZ296" s="219"/>
      <c r="BA296" s="219"/>
      <c r="BB296" s="219"/>
      <c r="BC296" s="219"/>
      <c r="BD296" s="219"/>
      <c r="BE296" s="219"/>
      <c r="BF296" s="219"/>
      <c r="BG296" s="219"/>
      <c r="BH296" s="219"/>
      <c r="BI296" s="219"/>
      <c r="BJ296" s="219"/>
      <c r="BK296" s="219"/>
      <c r="BL296" s="219"/>
      <c r="BM296" s="219"/>
      <c r="BN296" s="219"/>
      <c r="BO296" s="219"/>
      <c r="BP296" s="219"/>
      <c r="BQ296" s="219"/>
      <c r="BR296" s="219"/>
      <c r="BS296" s="219"/>
      <c r="BT296" s="219"/>
      <c r="BU296" s="219"/>
      <c r="BV296" s="256"/>
      <c r="BW296" s="256"/>
      <c r="BX296" s="256"/>
      <c r="BY296" s="256"/>
      <c r="BZ296" s="256"/>
      <c r="CA296" s="256"/>
      <c r="CB296" s="256"/>
      <c r="CC296" s="256"/>
      <c r="CD296" s="256"/>
      <c r="CE296" s="256"/>
    </row>
    <row r="297" spans="1:83" s="257" customFormat="1" ht="15" customHeight="1">
      <c r="A297" s="84"/>
      <c r="B297" s="84"/>
      <c r="C297" s="1398"/>
      <c r="D297" s="1236"/>
      <c r="E297" s="1286"/>
      <c r="F297" s="242"/>
      <c r="G297" s="243"/>
      <c r="H297" s="148" t="s">
        <v>400</v>
      </c>
      <c r="I297" s="243"/>
      <c r="J297" s="243"/>
      <c r="K297" s="259"/>
      <c r="L297" s="258"/>
      <c r="M297" s="194"/>
      <c r="N297" s="194"/>
      <c r="O297" s="194"/>
      <c r="P297" s="194"/>
      <c r="Q297" s="204"/>
      <c r="R297" s="194"/>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3" customFormat="1" ht="15">
      <c r="Q298" s="260"/>
      <c r="U298" s="254"/>
    </row>
    <row r="299" spans="1:83" s="253" customFormat="1" ht="15">
      <c r="A299" s="34" t="s">
        <v>403</v>
      </c>
      <c r="B299" s="34"/>
      <c r="C299" s="34"/>
      <c r="D299" s="34"/>
      <c r="E299" s="34"/>
      <c r="F299" s="34"/>
      <c r="G299" s="34"/>
      <c r="H299" s="34"/>
      <c r="I299" s="34"/>
      <c r="J299" s="34"/>
      <c r="K299" s="34"/>
      <c r="L299" s="34"/>
      <c r="M299" s="34"/>
      <c r="N299" s="34"/>
      <c r="O299" s="34"/>
      <c r="P299" s="34"/>
      <c r="Q299" s="261"/>
      <c r="R299" s="34"/>
      <c r="S299" s="34"/>
      <c r="T299" s="34"/>
      <c r="U299" s="252"/>
      <c r="V299" s="34"/>
      <c r="W299" s="34"/>
    </row>
    <row r="300" spans="1:83" s="253" customFormat="1" ht="15">
      <c r="F300" s="335"/>
      <c r="G300" s="335"/>
      <c r="H300" s="335"/>
      <c r="I300" s="335"/>
      <c r="J300" s="335"/>
      <c r="K300" s="335"/>
      <c r="L300" s="335"/>
      <c r="Q300" s="260"/>
      <c r="U300" s="254"/>
    </row>
    <row r="301" spans="1:83" s="257" customFormat="1" ht="15" customHeight="1">
      <c r="A301" s="84"/>
      <c r="B301" s="179" t="s">
        <v>402</v>
      </c>
      <c r="C301" s="1399"/>
      <c r="D301" s="241"/>
      <c r="E301" s="424"/>
      <c r="F301" s="1400"/>
      <c r="G301" s="1236">
        <v>0</v>
      </c>
      <c r="H301" s="1397"/>
      <c r="I301" s="242"/>
      <c r="J301" s="371" t="s">
        <v>496</v>
      </c>
      <c r="K301" s="148"/>
      <c r="L301" s="258"/>
      <c r="M301" s="204">
        <f>mergeValue(H301)</f>
        <v>0</v>
      </c>
      <c r="N301" s="194"/>
      <c r="O301" s="194"/>
      <c r="P301" s="194"/>
      <c r="Q301" s="194"/>
      <c r="R301" s="204" t="str">
        <f>K301&amp;"("&amp;L301&amp;")"</f>
        <v>()</v>
      </c>
      <c r="S301" s="179"/>
      <c r="T301" s="179"/>
      <c r="U301" s="240"/>
      <c r="V301" s="179"/>
      <c r="W301" s="179"/>
      <c r="X301" s="179"/>
      <c r="Y301" s="256"/>
      <c r="Z301" s="256"/>
      <c r="AA301" s="219"/>
      <c r="AB301" s="219"/>
      <c r="AC301" s="219"/>
      <c r="AD301" s="219"/>
      <c r="AE301" s="219"/>
      <c r="AF301" s="219"/>
      <c r="AG301" s="219"/>
      <c r="AH301" s="219"/>
      <c r="AI301" s="219"/>
      <c r="AJ301" s="219"/>
      <c r="AK301" s="219"/>
      <c r="AL301" s="219"/>
      <c r="AM301" s="219"/>
      <c r="AN301" s="219"/>
      <c r="AO301" s="219"/>
      <c r="AP301" s="219"/>
      <c r="AQ301" s="219"/>
      <c r="AR301" s="219"/>
      <c r="AS301" s="219"/>
      <c r="AT301" s="219"/>
      <c r="AU301" s="219"/>
      <c r="AV301" s="219"/>
      <c r="AW301" s="219"/>
      <c r="AX301" s="219"/>
      <c r="AY301" s="219"/>
      <c r="AZ301" s="219"/>
      <c r="BA301" s="219"/>
      <c r="BB301" s="219"/>
      <c r="BC301" s="219"/>
      <c r="BD301" s="219"/>
      <c r="BE301" s="219"/>
      <c r="BF301" s="219"/>
      <c r="BG301" s="219"/>
      <c r="BH301" s="219"/>
      <c r="BI301" s="219"/>
      <c r="BJ301" s="219"/>
      <c r="BK301" s="219"/>
      <c r="BL301" s="219"/>
      <c r="BM301" s="219"/>
      <c r="BN301" s="219"/>
      <c r="BO301" s="219"/>
      <c r="BP301" s="219"/>
      <c r="BQ301" s="219"/>
      <c r="BR301" s="219"/>
      <c r="BS301" s="219"/>
      <c r="BT301" s="219"/>
      <c r="BU301" s="219"/>
      <c r="BV301" s="256"/>
      <c r="BW301" s="256"/>
      <c r="BX301" s="256"/>
      <c r="BY301" s="256"/>
      <c r="BZ301" s="256"/>
      <c r="CA301" s="256"/>
      <c r="CB301" s="256"/>
      <c r="CC301" s="256"/>
      <c r="CD301" s="256"/>
      <c r="CE301" s="256"/>
    </row>
    <row r="302" spans="1:83" s="257" customFormat="1" ht="15" customHeight="1">
      <c r="A302" s="84"/>
      <c r="B302" s="84"/>
      <c r="C302" s="1399"/>
      <c r="D302" s="241"/>
      <c r="E302" s="424"/>
      <c r="F302" s="1400"/>
      <c r="G302" s="1236"/>
      <c r="H302" s="1397"/>
      <c r="I302" s="243"/>
      <c r="J302" s="243"/>
      <c r="K302" s="148" t="s">
        <v>4</v>
      </c>
      <c r="L302" s="258"/>
      <c r="M302" s="194"/>
      <c r="N302" s="194"/>
      <c r="O302" s="194"/>
      <c r="P302" s="194"/>
      <c r="Q302" s="204"/>
      <c r="R302" s="194"/>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3" customFormat="1" ht="15">
      <c r="Q303" s="260"/>
      <c r="U303" s="254"/>
    </row>
    <row r="304" spans="1:83" s="253" customFormat="1" ht="15">
      <c r="A304" s="34" t="s">
        <v>404</v>
      </c>
      <c r="B304" s="34"/>
      <c r="C304" s="34"/>
      <c r="D304" s="34"/>
      <c r="E304" s="34"/>
      <c r="F304" s="34"/>
      <c r="G304" s="34"/>
      <c r="H304" s="34"/>
      <c r="I304" s="34"/>
      <c r="J304" s="34"/>
      <c r="K304" s="34"/>
      <c r="L304" s="34"/>
      <c r="M304" s="34"/>
      <c r="N304" s="34"/>
      <c r="O304" s="34"/>
      <c r="P304" s="34"/>
      <c r="Q304" s="261"/>
      <c r="R304" s="34"/>
      <c r="S304" s="34"/>
      <c r="T304" s="34"/>
      <c r="U304" s="252"/>
      <c r="V304" s="34"/>
      <c r="W304" s="34"/>
    </row>
    <row r="305" spans="1:83" s="253" customFormat="1" ht="15">
      <c r="Q305" s="260"/>
      <c r="U305" s="254"/>
    </row>
    <row r="306" spans="1:83" s="257" customFormat="1" ht="15" customHeight="1">
      <c r="A306" s="84"/>
      <c r="B306" s="179" t="s">
        <v>402</v>
      </c>
      <c r="C306" s="375"/>
      <c r="D306" s="253"/>
      <c r="E306" s="425"/>
      <c r="F306" s="253"/>
      <c r="G306" s="253"/>
      <c r="H306" s="253"/>
      <c r="I306" s="213"/>
      <c r="J306" s="181">
        <v>0</v>
      </c>
      <c r="K306" s="374"/>
      <c r="L306" s="239"/>
      <c r="M306" s="204">
        <f>mergeValue(H306)</f>
        <v>0</v>
      </c>
      <c r="N306" s="194"/>
      <c r="O306" s="194"/>
      <c r="P306" s="194"/>
      <c r="Q306" s="194"/>
      <c r="R306" s="204" t="str">
        <f>K306&amp;" ("&amp;L306&amp;")"</f>
        <v xml:space="preserve"> ()</v>
      </c>
      <c r="S306" s="179"/>
      <c r="T306" s="179"/>
      <c r="U306" s="240"/>
      <c r="V306" s="179"/>
      <c r="W306" s="179"/>
      <c r="X306" s="179"/>
      <c r="Y306" s="256"/>
      <c r="Z306" s="256"/>
      <c r="AA306" s="219"/>
      <c r="AB306" s="219"/>
      <c r="AC306" s="219"/>
      <c r="AD306" s="219"/>
      <c r="AE306" s="219"/>
      <c r="AF306" s="219"/>
      <c r="AG306" s="219"/>
      <c r="AH306" s="219"/>
      <c r="AI306" s="219"/>
      <c r="AJ306" s="219"/>
      <c r="AK306" s="219"/>
      <c r="AL306" s="219"/>
      <c r="AM306" s="219"/>
      <c r="AN306" s="219"/>
      <c r="AO306" s="219"/>
      <c r="AP306" s="219"/>
      <c r="AQ306" s="219"/>
      <c r="AR306" s="219"/>
      <c r="AS306" s="219"/>
      <c r="AT306" s="219"/>
      <c r="AU306" s="219"/>
      <c r="AV306" s="219"/>
      <c r="AW306" s="219"/>
      <c r="AX306" s="219"/>
      <c r="AY306" s="219"/>
      <c r="AZ306" s="219"/>
      <c r="BA306" s="219"/>
      <c r="BB306" s="219"/>
      <c r="BC306" s="219"/>
      <c r="BD306" s="219"/>
      <c r="BE306" s="219"/>
      <c r="BF306" s="219"/>
      <c r="BG306" s="219"/>
      <c r="BH306" s="219"/>
      <c r="BI306" s="219"/>
      <c r="BJ306" s="219"/>
      <c r="BK306" s="219"/>
      <c r="BL306" s="219"/>
      <c r="BM306" s="219"/>
      <c r="BN306" s="219"/>
      <c r="BO306" s="219"/>
      <c r="BP306" s="219"/>
      <c r="BQ306" s="219"/>
      <c r="BR306" s="219"/>
      <c r="BS306" s="219"/>
      <c r="BT306" s="219"/>
      <c r="BU306" s="219"/>
      <c r="BV306" s="256"/>
      <c r="BW306" s="256"/>
      <c r="BX306" s="256"/>
      <c r="BY306" s="256"/>
      <c r="BZ306" s="256"/>
      <c r="CA306" s="256"/>
      <c r="CB306" s="256"/>
      <c r="CC306" s="256"/>
      <c r="CD306" s="256"/>
      <c r="CE306" s="256"/>
    </row>
    <row r="308" spans="1:83" ht="11.25"/>
    <row r="309" spans="1:83" s="34" customFormat="1" ht="11.25">
      <c r="A309" s="34" t="s">
        <v>443</v>
      </c>
    </row>
    <row r="310" spans="1:83" ht="11.25"/>
    <row r="311" spans="1:83" s="35" customFormat="1" ht="20.100000000000001" customHeight="1">
      <c r="A311" s="91"/>
      <c r="B311" s="179"/>
      <c r="C311" s="81"/>
      <c r="D311" s="180"/>
      <c r="E311" s="280"/>
      <c r="F311" s="278"/>
      <c r="G311" s="281"/>
      <c r="I311" s="204"/>
      <c r="J311" s="204"/>
    </row>
    <row r="312" spans="1:83" ht="11.25"/>
    <row r="313" spans="1:83" ht="11.25"/>
    <row r="314" spans="1:83" s="34" customFormat="1" ht="11.25">
      <c r="A314" s="34" t="s">
        <v>449</v>
      </c>
    </row>
    <row r="315" spans="1:83" ht="11.25"/>
    <row r="316" spans="1:83" s="35" customFormat="1" ht="20.100000000000001" customHeight="1">
      <c r="A316" s="277"/>
      <c r="B316" s="179"/>
      <c r="C316" s="81"/>
      <c r="D316" s="180"/>
      <c r="E316" s="283"/>
      <c r="F316" s="282" t="s">
        <v>448</v>
      </c>
      <c r="G316" s="282" t="s">
        <v>448</v>
      </c>
      <c r="H316" s="294"/>
      <c r="I316" s="204"/>
      <c r="K316" s="204"/>
      <c r="L316" s="204"/>
    </row>
    <row r="317" spans="1:83" ht="11.25"/>
    <row r="318" spans="1:83" ht="11.25"/>
    <row r="319" spans="1:83" s="34" customFormat="1" ht="11.25">
      <c r="A319" s="34" t="s">
        <v>450</v>
      </c>
    </row>
    <row r="320" spans="1:83" ht="11.25"/>
    <row r="321" spans="1:20" s="35" customFormat="1" ht="20.100000000000001" customHeight="1">
      <c r="A321" s="277"/>
      <c r="B321" s="179"/>
      <c r="C321" s="81"/>
      <c r="D321" s="180"/>
      <c r="E321" s="283"/>
      <c r="F321" s="282" t="s">
        <v>448</v>
      </c>
      <c r="G321" s="388"/>
      <c r="H321" s="282" t="s">
        <v>448</v>
      </c>
      <c r="I321" s="204"/>
      <c r="K321" s="204"/>
      <c r="L321" s="204"/>
    </row>
    <row r="322" spans="1:20" ht="11.25"/>
    <row r="323" spans="1:20" ht="11.25"/>
    <row r="324" spans="1:20" s="34" customFormat="1" ht="11.25">
      <c r="A324" s="34" t="s">
        <v>451</v>
      </c>
    </row>
    <row r="325" spans="1:20" ht="11.25"/>
    <row r="326" spans="1:20" s="35" customFormat="1" ht="20.100000000000001" customHeight="1">
      <c r="A326" s="277"/>
      <c r="B326" s="179"/>
      <c r="C326" s="81"/>
      <c r="D326" s="180"/>
      <c r="E326" s="284">
        <f>E325</f>
        <v>0</v>
      </c>
      <c r="F326" s="282" t="s">
        <v>448</v>
      </c>
      <c r="G326" s="388"/>
      <c r="H326" s="282" t="s">
        <v>448</v>
      </c>
      <c r="I326" s="204"/>
      <c r="K326" s="204"/>
      <c r="L326" s="204"/>
    </row>
    <row r="327" spans="1:20" s="35" customFormat="1" ht="14.25">
      <c r="A327" s="277"/>
      <c r="B327" s="179"/>
      <c r="C327" s="81"/>
      <c r="D327" s="95"/>
      <c r="E327" s="285"/>
      <c r="F327" s="286"/>
      <c r="G327"/>
      <c r="H327" s="286"/>
      <c r="I327" s="204"/>
      <c r="K327" s="204"/>
      <c r="L327" s="204"/>
    </row>
    <row r="329" spans="1:20" s="34" customFormat="1" ht="11.25">
      <c r="A329" s="34" t="s">
        <v>452</v>
      </c>
    </row>
    <row r="330" spans="1:20" ht="11.25"/>
    <row r="331" spans="1:20" s="35" customFormat="1" ht="20.100000000000001" customHeight="1">
      <c r="A331" s="277"/>
      <c r="B331" s="179"/>
      <c r="C331" s="81"/>
      <c r="D331" s="180"/>
      <c r="E331" s="284">
        <f>E330</f>
        <v>0</v>
      </c>
      <c r="F331" s="282" t="s">
        <v>448</v>
      </c>
      <c r="G331" s="287"/>
      <c r="H331" s="282" t="s">
        <v>448</v>
      </c>
      <c r="I331" s="204"/>
      <c r="K331" s="204"/>
      <c r="L331" s="204"/>
    </row>
    <row r="334" spans="1:20" s="34" customFormat="1" ht="17.100000000000001" customHeight="1">
      <c r="A334" s="34" t="s">
        <v>484</v>
      </c>
    </row>
    <row r="336" spans="1:20" s="182" customFormat="1" ht="409.5">
      <c r="A336" s="1282">
        <v>1</v>
      </c>
      <c r="B336" s="206"/>
      <c r="C336" s="206"/>
      <c r="D336" s="206"/>
      <c r="F336" s="313" t="str">
        <f>"2." &amp;mergeValue(A336)</f>
        <v>2.1</v>
      </c>
      <c r="G336" s="389" t="s">
        <v>473</v>
      </c>
      <c r="H336" s="297"/>
      <c r="I336" s="188" t="s">
        <v>568</v>
      </c>
      <c r="J336" s="312"/>
      <c r="K336" s="206"/>
      <c r="L336" s="206"/>
      <c r="M336" s="206"/>
      <c r="N336" s="206"/>
      <c r="O336" s="206"/>
      <c r="P336" s="206"/>
      <c r="Q336" s="206"/>
      <c r="R336" s="206"/>
      <c r="S336" s="206"/>
      <c r="T336" s="206"/>
    </row>
    <row r="337" spans="1:83" s="182" customFormat="1" ht="90">
      <c r="A337" s="1282"/>
      <c r="B337" s="206"/>
      <c r="C337" s="206"/>
      <c r="D337" s="206"/>
      <c r="F337" s="313" t="str">
        <f>"3." &amp;mergeValue(A337)</f>
        <v>3.1</v>
      </c>
      <c r="G337" s="389" t="s">
        <v>474</v>
      </c>
      <c r="H337" s="297"/>
      <c r="I337" s="188" t="s">
        <v>566</v>
      </c>
      <c r="J337" s="312"/>
      <c r="K337" s="206"/>
      <c r="L337" s="206"/>
      <c r="M337" s="206"/>
      <c r="N337" s="206"/>
      <c r="O337" s="206"/>
      <c r="P337" s="206"/>
      <c r="Q337" s="206"/>
      <c r="R337" s="206"/>
      <c r="S337" s="206"/>
      <c r="T337" s="206"/>
    </row>
    <row r="338" spans="1:83" s="182" customFormat="1" ht="45">
      <c r="A338" s="1282"/>
      <c r="B338" s="206"/>
      <c r="C338" s="206"/>
      <c r="D338" s="206"/>
      <c r="F338" s="313" t="str">
        <f>"4."&amp;mergeValue(A338)</f>
        <v>4.1</v>
      </c>
      <c r="G338" s="389" t="s">
        <v>475</v>
      </c>
      <c r="H338" s="298" t="s">
        <v>448</v>
      </c>
      <c r="I338" s="188"/>
      <c r="J338" s="312"/>
      <c r="K338" s="206"/>
      <c r="L338" s="206"/>
      <c r="M338" s="206"/>
      <c r="N338" s="206"/>
      <c r="O338" s="206"/>
      <c r="P338" s="206"/>
      <c r="Q338" s="206"/>
      <c r="R338" s="206"/>
      <c r="S338" s="206"/>
      <c r="T338" s="206"/>
    </row>
    <row r="339" spans="1:83" s="182" customFormat="1" ht="101.25">
      <c r="A339" s="1282"/>
      <c r="B339" s="1282">
        <v>1</v>
      </c>
      <c r="C339" s="319"/>
      <c r="D339" s="319"/>
      <c r="F339" s="313" t="str">
        <f>"4."&amp;mergeValue(A339) &amp;"."&amp;mergeValue(B339)</f>
        <v>4.1.1</v>
      </c>
      <c r="G339" s="304" t="s">
        <v>570</v>
      </c>
      <c r="H339" s="297" t="str">
        <f>IF(region_name="","",region_name)</f>
        <v>Ростовская область</v>
      </c>
      <c r="I339" s="188" t="s">
        <v>478</v>
      </c>
      <c r="J339" s="312"/>
      <c r="K339" s="206"/>
      <c r="L339" s="206"/>
      <c r="M339" s="206"/>
      <c r="N339" s="206"/>
      <c r="O339" s="206"/>
      <c r="P339" s="206"/>
      <c r="Q339" s="206"/>
      <c r="R339" s="206"/>
      <c r="S339" s="206"/>
      <c r="T339" s="206"/>
    </row>
    <row r="340" spans="1:83" s="182" customFormat="1" ht="191.25">
      <c r="A340" s="1282"/>
      <c r="B340" s="1282"/>
      <c r="C340" s="1282">
        <v>1</v>
      </c>
      <c r="D340" s="319"/>
      <c r="F340" s="313" t="str">
        <f>"4."&amp;mergeValue(A340) &amp;"."&amp;mergeValue(B340)&amp;"."&amp;mergeValue(C340)</f>
        <v>4.1.1.1</v>
      </c>
      <c r="G340" s="318" t="s">
        <v>476</v>
      </c>
      <c r="H340" s="297"/>
      <c r="I340" s="188" t="s">
        <v>479</v>
      </c>
      <c r="J340" s="312"/>
      <c r="K340" s="206"/>
      <c r="L340" s="206"/>
      <c r="M340" s="206"/>
      <c r="N340" s="206"/>
      <c r="O340" s="206"/>
      <c r="P340" s="206"/>
      <c r="Q340" s="206"/>
      <c r="R340" s="206"/>
      <c r="S340" s="206"/>
      <c r="T340" s="206"/>
    </row>
    <row r="341" spans="1:83" s="182" customFormat="1" ht="33.75" customHeight="1">
      <c r="A341" s="1282"/>
      <c r="B341" s="1282"/>
      <c r="C341" s="1282"/>
      <c r="D341" s="319">
        <v>1</v>
      </c>
      <c r="F341" s="313" t="str">
        <f>"4."&amp;mergeValue(A341) &amp;"."&amp;mergeValue(B341)&amp;"."&amp;mergeValue(C341)&amp;"."&amp;mergeValue(D341)</f>
        <v>4.1.1.1.1</v>
      </c>
      <c r="G341" s="392" t="s">
        <v>477</v>
      </c>
      <c r="H341" s="297"/>
      <c r="I341" s="1283" t="s">
        <v>569</v>
      </c>
      <c r="J341" s="312"/>
      <c r="K341" s="206"/>
      <c r="L341" s="206"/>
      <c r="M341" s="206"/>
      <c r="N341" s="206"/>
      <c r="O341" s="206"/>
      <c r="P341" s="206"/>
      <c r="Q341" s="206"/>
      <c r="R341" s="206"/>
      <c r="S341" s="206"/>
      <c r="T341" s="206"/>
    </row>
    <row r="342" spans="1:83" s="182" customFormat="1" ht="18.75">
      <c r="A342" s="1282"/>
      <c r="B342" s="1282"/>
      <c r="C342" s="1282"/>
      <c r="D342" s="319"/>
      <c r="F342" s="396"/>
      <c r="G342" s="397" t="s">
        <v>4</v>
      </c>
      <c r="H342" s="398"/>
      <c r="I342" s="1283"/>
      <c r="J342" s="312"/>
      <c r="K342" s="206"/>
      <c r="L342" s="206"/>
      <c r="M342" s="206"/>
      <c r="N342" s="206"/>
      <c r="O342" s="206"/>
      <c r="P342" s="206"/>
      <c r="Q342" s="206"/>
      <c r="R342" s="206"/>
      <c r="S342" s="206"/>
      <c r="T342" s="206"/>
    </row>
    <row r="343" spans="1:83" s="182" customFormat="1" ht="18.75">
      <c r="A343" s="1282"/>
      <c r="B343" s="1282"/>
      <c r="C343" s="319"/>
      <c r="D343" s="319"/>
      <c r="F343" s="315"/>
      <c r="G343" s="142" t="s">
        <v>400</v>
      </c>
      <c r="H343" s="316"/>
      <c r="I343" s="317"/>
      <c r="J343" s="312"/>
      <c r="K343" s="206"/>
      <c r="L343" s="206"/>
      <c r="M343" s="206"/>
      <c r="N343" s="206"/>
      <c r="O343" s="206"/>
      <c r="P343" s="206"/>
      <c r="Q343" s="206"/>
      <c r="R343" s="206"/>
      <c r="S343" s="206"/>
      <c r="T343" s="206"/>
    </row>
    <row r="344" spans="1:83" s="182" customFormat="1" ht="18.75">
      <c r="A344" s="1282"/>
      <c r="B344" s="206"/>
      <c r="C344" s="206"/>
      <c r="D344" s="206"/>
      <c r="F344" s="315"/>
      <c r="G344" s="148" t="s">
        <v>483</v>
      </c>
      <c r="H344" s="316"/>
      <c r="I344" s="317"/>
      <c r="J344" s="312"/>
      <c r="K344" s="206"/>
      <c r="L344" s="206"/>
      <c r="M344" s="206"/>
      <c r="N344" s="206"/>
      <c r="O344" s="206"/>
      <c r="P344" s="206"/>
      <c r="Q344" s="206"/>
      <c r="R344" s="206"/>
      <c r="S344" s="206"/>
      <c r="T344" s="206"/>
    </row>
    <row r="345" spans="1:83" s="182" customFormat="1" ht="18.75">
      <c r="A345" s="206"/>
      <c r="B345" s="206"/>
      <c r="C345" s="206"/>
      <c r="D345" s="206"/>
      <c r="F345" s="315"/>
      <c r="G345" s="158" t="s">
        <v>482</v>
      </c>
      <c r="H345" s="316"/>
      <c r="I345" s="317"/>
      <c r="J345" s="312"/>
      <c r="K345" s="206"/>
      <c r="L345" s="206"/>
      <c r="M345" s="206"/>
      <c r="N345" s="206"/>
      <c r="O345" s="206"/>
      <c r="P345" s="206"/>
      <c r="Q345" s="206"/>
      <c r="R345" s="206"/>
      <c r="S345" s="206"/>
      <c r="T345" s="206"/>
    </row>
    <row r="348" spans="1:83" s="1065" customFormat="1" ht="17.100000000000001" customHeight="1">
      <c r="A348" s="1067" t="s">
        <v>701</v>
      </c>
      <c r="B348" s="1067"/>
      <c r="C348" s="1067"/>
      <c r="D348" s="1067"/>
      <c r="E348" s="1067"/>
      <c r="F348" s="1067"/>
      <c r="G348" s="1067"/>
      <c r="H348" s="1067"/>
      <c r="I348" s="1067"/>
      <c r="J348" s="1067"/>
      <c r="K348" s="1067"/>
      <c r="L348" s="1067"/>
      <c r="M348" s="1067"/>
      <c r="N348" s="1067"/>
      <c r="O348" s="1067"/>
      <c r="P348" s="1067"/>
      <c r="Q348" s="1067"/>
      <c r="R348" s="1067"/>
      <c r="S348" s="1067"/>
      <c r="T348" s="1067"/>
      <c r="U348" s="1067"/>
      <c r="V348" s="1067"/>
      <c r="W348" s="1067"/>
      <c r="X348" s="1067"/>
      <c r="Y348" s="1067"/>
      <c r="Z348" s="1067"/>
      <c r="AA348" s="1067"/>
      <c r="AB348" s="1067"/>
      <c r="AC348" s="1067"/>
      <c r="AD348" s="1067"/>
      <c r="AE348" s="1067"/>
      <c r="AF348" s="1067"/>
      <c r="AG348" s="1067"/>
      <c r="AH348" s="1067"/>
      <c r="AI348" s="1067"/>
      <c r="AJ348" s="1067"/>
      <c r="AK348" s="1067"/>
      <c r="AL348" s="1067"/>
      <c r="AM348" s="1067"/>
      <c r="AN348" s="1067"/>
      <c r="AO348" s="1067"/>
      <c r="AP348" s="1067"/>
      <c r="AQ348" s="1067"/>
      <c r="AR348" s="1067"/>
      <c r="AS348" s="1067"/>
      <c r="AT348" s="1067"/>
      <c r="AU348" s="1067"/>
      <c r="AV348" s="1067"/>
      <c r="AW348" s="1067"/>
      <c r="AX348" s="1067"/>
      <c r="AY348" s="1067"/>
      <c r="AZ348" s="1067"/>
      <c r="BA348" s="1067"/>
      <c r="BB348" s="1067"/>
      <c r="BC348" s="1067"/>
      <c r="BD348" s="1067"/>
      <c r="BE348" s="1067"/>
      <c r="BF348" s="1067"/>
      <c r="BG348" s="1067"/>
      <c r="BH348" s="1067"/>
      <c r="BI348" s="1067"/>
      <c r="BJ348" s="1067"/>
      <c r="BK348" s="1067"/>
      <c r="BL348" s="1067"/>
      <c r="BM348" s="1067"/>
      <c r="BN348" s="1067"/>
      <c r="BO348" s="1067"/>
      <c r="BP348" s="1067"/>
      <c r="BQ348" s="1067"/>
      <c r="BR348" s="1067"/>
      <c r="BS348" s="1067"/>
      <c r="BT348" s="1067"/>
      <c r="BU348" s="1067"/>
      <c r="BV348" s="1067"/>
      <c r="BW348" s="1067"/>
      <c r="BX348" s="1067"/>
      <c r="BY348" s="1067"/>
      <c r="BZ348" s="1067"/>
      <c r="CA348" s="1067"/>
      <c r="CB348" s="1067"/>
      <c r="CC348" s="1067"/>
      <c r="CD348" s="1067"/>
      <c r="CE348" s="1067"/>
    </row>
    <row r="349" spans="1:83" s="1065" customFormat="1" ht="17.100000000000001" customHeight="1"/>
    <row r="350" spans="1:83" s="1065" customFormat="1" ht="17.100000000000001" customHeight="1">
      <c r="A350" s="1077"/>
      <c r="B350" s="1090"/>
      <c r="C350" s="1074"/>
      <c r="D350" s="1091"/>
      <c r="E350" s="1102"/>
      <c r="F350" s="1126"/>
      <c r="G350" s="1106"/>
      <c r="H350" s="1103"/>
      <c r="I350" s="1096"/>
      <c r="J350" s="1096"/>
      <c r="K350" s="1068"/>
      <c r="L350" s="1068"/>
      <c r="M350" s="1068"/>
      <c r="N350" s="1068"/>
      <c r="O350" s="1068"/>
      <c r="P350" s="1068"/>
      <c r="Q350" s="1068"/>
      <c r="R350" s="1068"/>
      <c r="S350" s="1068"/>
      <c r="T350" s="1068"/>
      <c r="U350" s="1068"/>
      <c r="V350" s="1068"/>
      <c r="W350" s="1068"/>
      <c r="X350" s="1068"/>
      <c r="Y350" s="1068"/>
      <c r="Z350" s="1068"/>
      <c r="AA350" s="1068"/>
      <c r="AB350" s="1068"/>
      <c r="AC350" s="1068"/>
      <c r="AD350" s="1068"/>
      <c r="AE350" s="1068"/>
      <c r="AF350" s="1068"/>
      <c r="AG350" s="1068"/>
      <c r="AH350" s="1068"/>
      <c r="AI350" s="1068"/>
      <c r="AJ350" s="1068"/>
      <c r="AK350" s="1068"/>
      <c r="AL350" s="1068"/>
      <c r="AM350" s="1068"/>
      <c r="AN350" s="1068"/>
      <c r="AO350" s="1068"/>
      <c r="AP350" s="1068"/>
      <c r="AQ350" s="1068"/>
      <c r="AR350" s="1068"/>
      <c r="AS350" s="1068"/>
      <c r="AT350" s="1068"/>
      <c r="AU350" s="1068"/>
      <c r="AV350" s="1068"/>
      <c r="AW350" s="1068"/>
      <c r="AX350" s="1068"/>
      <c r="AY350" s="1068"/>
      <c r="AZ350" s="1068"/>
      <c r="BA350" s="1068"/>
      <c r="BB350" s="1068"/>
      <c r="BC350" s="1068"/>
      <c r="BD350" s="1068"/>
      <c r="BE350" s="1068"/>
      <c r="BF350" s="1068"/>
      <c r="BG350" s="1068"/>
      <c r="BH350" s="1068"/>
      <c r="BI350" s="1068"/>
      <c r="BJ350" s="1068"/>
      <c r="BK350" s="1068"/>
      <c r="BL350" s="1068"/>
      <c r="BM350" s="1068"/>
      <c r="BN350" s="1068"/>
      <c r="BO350" s="1068"/>
      <c r="BP350" s="1068"/>
      <c r="BQ350" s="1068"/>
      <c r="BR350" s="1068"/>
      <c r="BS350" s="1068"/>
      <c r="BT350" s="1068"/>
      <c r="BU350" s="1068"/>
      <c r="BV350" s="1068"/>
      <c r="BW350" s="1068"/>
      <c r="BX350" s="1068"/>
      <c r="BY350" s="1068"/>
      <c r="BZ350" s="1068"/>
      <c r="CA350" s="1068"/>
      <c r="CB350" s="1068"/>
      <c r="CC350" s="1068"/>
      <c r="CD350" s="1068"/>
      <c r="CE350" s="1068"/>
    </row>
    <row r="351" spans="1:83" s="1065" customFormat="1" ht="17.100000000000001" customHeight="1"/>
    <row r="352" spans="1:83" s="1065" customFormat="1" ht="17.100000000000001" customHeight="1"/>
    <row r="353" spans="1:83" s="1065" customFormat="1" ht="17.100000000000001" customHeight="1">
      <c r="A353" s="1067" t="s">
        <v>702</v>
      </c>
      <c r="B353" s="1067"/>
      <c r="C353" s="1067"/>
      <c r="D353" s="1067"/>
      <c r="E353" s="1067"/>
      <c r="F353" s="1067"/>
      <c r="G353" s="1067"/>
      <c r="H353" s="1067"/>
      <c r="I353" s="1067"/>
      <c r="J353" s="1067"/>
      <c r="K353" s="1067"/>
      <c r="L353" s="1067"/>
      <c r="M353" s="1067"/>
      <c r="N353" s="1067"/>
      <c r="O353" s="1067"/>
      <c r="P353" s="1067"/>
      <c r="Q353" s="1067"/>
      <c r="R353" s="1067"/>
      <c r="S353" s="1067"/>
      <c r="T353" s="1067"/>
      <c r="U353" s="1067"/>
      <c r="V353" s="1067"/>
      <c r="W353" s="1067"/>
      <c r="X353" s="1067"/>
      <c r="Y353" s="1067"/>
      <c r="Z353" s="1067"/>
      <c r="AA353" s="1067"/>
      <c r="AB353" s="1067"/>
      <c r="AC353" s="1067"/>
      <c r="AD353" s="1067"/>
      <c r="AE353" s="1067"/>
      <c r="AF353" s="1067"/>
      <c r="AG353" s="1067"/>
      <c r="AH353" s="1067"/>
      <c r="AI353" s="1067"/>
      <c r="AJ353" s="1067"/>
      <c r="AK353" s="1067"/>
      <c r="AL353" s="1067"/>
      <c r="AM353" s="1067"/>
      <c r="AN353" s="1067"/>
      <c r="AO353" s="1067"/>
      <c r="AP353" s="1067"/>
      <c r="AQ353" s="1067"/>
      <c r="AR353" s="1067"/>
      <c r="AS353" s="1067"/>
      <c r="AT353" s="1067"/>
      <c r="AU353" s="1067"/>
      <c r="AV353" s="1067"/>
      <c r="AW353" s="1067"/>
      <c r="AX353" s="1067"/>
      <c r="AY353" s="1067"/>
      <c r="AZ353" s="1067"/>
      <c r="BA353" s="1067"/>
      <c r="BB353" s="1067"/>
      <c r="BC353" s="1067"/>
      <c r="BD353" s="1067"/>
      <c r="BE353" s="1067"/>
      <c r="BF353" s="1067"/>
      <c r="BG353" s="1067"/>
      <c r="BH353" s="1067"/>
      <c r="BI353" s="1067"/>
      <c r="BJ353" s="1067"/>
      <c r="BK353" s="1067"/>
      <c r="BL353" s="1067"/>
      <c r="BM353" s="1067"/>
      <c r="BN353" s="1067"/>
      <c r="BO353" s="1067"/>
      <c r="BP353" s="1067"/>
      <c r="BQ353" s="1067"/>
      <c r="BR353" s="1067"/>
      <c r="BS353" s="1067"/>
      <c r="BT353" s="1067"/>
      <c r="BU353" s="1067"/>
      <c r="BV353" s="1067"/>
      <c r="BW353" s="1067"/>
      <c r="BX353" s="1067"/>
      <c r="BY353" s="1067"/>
      <c r="BZ353" s="1067"/>
      <c r="CA353" s="1067"/>
      <c r="CB353" s="1067"/>
      <c r="CC353" s="1067"/>
      <c r="CD353" s="1067"/>
      <c r="CE353" s="1067"/>
    </row>
    <row r="354" spans="1:83" s="1065" customFormat="1" ht="17.100000000000001" customHeight="1"/>
    <row r="355" spans="1:83" s="1065" customFormat="1" ht="17.100000000000001" customHeight="1">
      <c r="A355" s="1101"/>
      <c r="B355" s="1090"/>
      <c r="C355" s="1074"/>
      <c r="D355" s="1369"/>
      <c r="E355" s="1370"/>
      <c r="F355" s="1371"/>
      <c r="G355" s="1104"/>
      <c r="H355" s="1163"/>
      <c r="I355" s="1161"/>
      <c r="J355" s="1126"/>
      <c r="K355" s="1104" t="s">
        <v>448</v>
      </c>
      <c r="L355" s="1283" t="s">
        <v>703</v>
      </c>
      <c r="M355" s="1151"/>
      <c r="N355" s="1096"/>
      <c r="O355" s="1096"/>
      <c r="P355" s="1068"/>
      <c r="Q355" s="1068"/>
      <c r="R355" s="1068"/>
      <c r="S355" s="1068"/>
      <c r="T355" s="1068"/>
      <c r="U355" s="1068"/>
      <c r="V355" s="1068"/>
      <c r="W355" s="1068"/>
      <c r="X355" s="1068"/>
      <c r="Y355" s="1068"/>
      <c r="Z355" s="1068"/>
      <c r="AA355" s="1068"/>
      <c r="AB355" s="1068"/>
      <c r="AC355" s="1068"/>
      <c r="AD355" s="1068"/>
      <c r="AE355" s="1068"/>
      <c r="AF355" s="1068"/>
      <c r="AG355" s="1068"/>
      <c r="AH355" s="1068"/>
      <c r="AI355" s="1068"/>
      <c r="AJ355" s="1068"/>
      <c r="AK355" s="1068"/>
      <c r="AL355" s="1068"/>
      <c r="AM355" s="1068"/>
      <c r="AN355" s="1068"/>
      <c r="AO355" s="1068"/>
      <c r="AP355" s="1068"/>
      <c r="AQ355" s="1068"/>
      <c r="AR355" s="1068"/>
      <c r="AS355" s="1068"/>
      <c r="AT355" s="1068"/>
      <c r="AU355" s="1068"/>
      <c r="AV355" s="1068"/>
      <c r="AW355" s="1068"/>
      <c r="AX355" s="1068"/>
      <c r="AY355" s="1068"/>
      <c r="AZ355" s="1068"/>
      <c r="BA355" s="1068"/>
      <c r="BB355" s="1068"/>
      <c r="BC355" s="1068"/>
      <c r="BD355" s="1068"/>
      <c r="BE355" s="1068"/>
      <c r="BF355" s="1068"/>
      <c r="BG355" s="1068"/>
      <c r="BH355" s="1068"/>
      <c r="BI355" s="1068"/>
      <c r="BJ355" s="1068"/>
      <c r="BK355" s="1068"/>
      <c r="BL355" s="1068"/>
      <c r="BM355" s="1068"/>
      <c r="BN355" s="1068"/>
      <c r="BO355" s="1068"/>
      <c r="BP355" s="1068"/>
      <c r="BQ355" s="1068"/>
      <c r="BR355" s="1068"/>
      <c r="BS355" s="1068"/>
      <c r="BT355" s="1068"/>
      <c r="BU355" s="1068"/>
      <c r="BV355" s="1068"/>
      <c r="BW355" s="1068"/>
      <c r="BX355" s="1068"/>
      <c r="BY355" s="1068"/>
      <c r="BZ355" s="1068"/>
      <c r="CA355" s="1068"/>
      <c r="CB355" s="1068"/>
      <c r="CC355" s="1068"/>
      <c r="CD355" s="1068"/>
      <c r="CE355" s="1068"/>
    </row>
    <row r="356" spans="1:83" s="1065" customFormat="1" ht="17.100000000000001" customHeight="1">
      <c r="A356" s="1101"/>
      <c r="B356" s="1090"/>
      <c r="C356" s="1074"/>
      <c r="D356" s="1369"/>
      <c r="E356" s="1370"/>
      <c r="F356" s="1371"/>
      <c r="G356" s="1080"/>
      <c r="H356" s="1148" t="s">
        <v>273</v>
      </c>
      <c r="I356" s="1143"/>
      <c r="J356" s="1143"/>
      <c r="K356" s="1141"/>
      <c r="L356" s="1283"/>
      <c r="M356" s="1151"/>
      <c r="N356" s="1096"/>
      <c r="O356" s="1096"/>
      <c r="P356" s="1068"/>
      <c r="Q356" s="1068"/>
      <c r="R356" s="1068"/>
      <c r="S356" s="1068"/>
      <c r="T356" s="1068"/>
      <c r="U356" s="1068"/>
      <c r="V356" s="1068"/>
      <c r="W356" s="1068"/>
      <c r="X356" s="1068"/>
      <c r="Y356" s="1068"/>
      <c r="Z356" s="1068"/>
      <c r="AA356" s="1068"/>
      <c r="AB356" s="1068"/>
      <c r="AC356" s="1068"/>
      <c r="AD356" s="1068"/>
      <c r="AE356" s="1068"/>
      <c r="AF356" s="1068"/>
      <c r="AG356" s="1068"/>
      <c r="AH356" s="1068"/>
      <c r="AI356" s="1068"/>
      <c r="AJ356" s="1068"/>
      <c r="AK356" s="1068"/>
      <c r="AL356" s="1068"/>
      <c r="AM356" s="1068"/>
      <c r="AN356" s="1068"/>
      <c r="AO356" s="1068"/>
      <c r="AP356" s="1068"/>
      <c r="AQ356" s="1068"/>
      <c r="AR356" s="1068"/>
      <c r="AS356" s="1068"/>
      <c r="AT356" s="1068"/>
      <c r="AU356" s="1068"/>
      <c r="AV356" s="1068"/>
      <c r="AW356" s="1068"/>
      <c r="AX356" s="1068"/>
      <c r="AY356" s="1068"/>
      <c r="AZ356" s="1068"/>
      <c r="BA356" s="1068"/>
      <c r="BB356" s="1068"/>
      <c r="BC356" s="1068"/>
      <c r="BD356" s="1068"/>
      <c r="BE356" s="1068"/>
      <c r="BF356" s="1068"/>
      <c r="BG356" s="1068"/>
      <c r="BH356" s="1068"/>
      <c r="BI356" s="1068"/>
      <c r="BJ356" s="1068"/>
      <c r="BK356" s="1068"/>
      <c r="BL356" s="1068"/>
      <c r="BM356" s="1068"/>
      <c r="BN356" s="1068"/>
      <c r="BO356" s="1068"/>
      <c r="BP356" s="1068"/>
      <c r="BQ356" s="1068"/>
      <c r="BR356" s="1068"/>
      <c r="BS356" s="1068"/>
      <c r="BT356" s="1068"/>
      <c r="BU356" s="1068"/>
      <c r="BV356" s="1068"/>
      <c r="BW356" s="1068"/>
      <c r="BX356" s="1068"/>
      <c r="BY356" s="1068"/>
      <c r="BZ356" s="1068"/>
      <c r="CA356" s="1068"/>
      <c r="CB356" s="1068"/>
      <c r="CC356" s="1068"/>
      <c r="CD356" s="1068"/>
      <c r="CE356" s="1068"/>
    </row>
    <row r="357" spans="1:83" s="1065" customFormat="1" ht="17.100000000000001" customHeight="1"/>
    <row r="358" spans="1:83" s="1065" customFormat="1" ht="17.100000000000001" customHeight="1"/>
    <row r="359" spans="1:83" s="1065" customFormat="1" ht="17.100000000000001" customHeight="1">
      <c r="A359" s="1067" t="s">
        <v>704</v>
      </c>
      <c r="B359" s="1067"/>
      <c r="C359" s="1067"/>
      <c r="D359" s="1067"/>
      <c r="E359" s="1067"/>
      <c r="F359" s="1067"/>
      <c r="G359" s="1067"/>
      <c r="H359" s="1067"/>
      <c r="I359" s="1067"/>
      <c r="J359" s="1067"/>
      <c r="K359" s="1067"/>
      <c r="L359" s="1067"/>
      <c r="M359" s="1067"/>
      <c r="N359" s="1067"/>
      <c r="O359" s="1067"/>
    </row>
    <row r="360" spans="1:83" s="1065" customFormat="1" ht="17.100000000000001" customHeight="1"/>
    <row r="361" spans="1:83" s="1065" customFormat="1" ht="17.100000000000001" customHeight="1">
      <c r="A361" s="1101"/>
      <c r="B361" s="1090"/>
      <c r="C361" s="1074"/>
      <c r="D361" s="1369"/>
      <c r="E361" s="1370"/>
      <c r="F361" s="1371"/>
      <c r="G361" s="1104"/>
      <c r="H361" s="1163"/>
      <c r="I361" s="1161"/>
      <c r="J361" s="1167"/>
      <c r="K361" s="1104" t="s">
        <v>448</v>
      </c>
      <c r="L361" s="1283" t="s">
        <v>703</v>
      </c>
      <c r="M361" s="1151"/>
      <c r="N361" s="1096"/>
      <c r="O361" s="1096"/>
    </row>
    <row r="362" spans="1:83" s="1065" customFormat="1" ht="17.100000000000001" customHeight="1">
      <c r="A362" s="1101"/>
      <c r="B362" s="1090"/>
      <c r="C362" s="1074"/>
      <c r="D362" s="1369"/>
      <c r="E362" s="1370"/>
      <c r="F362" s="1371"/>
      <c r="G362" s="1080"/>
      <c r="H362" s="1148" t="s">
        <v>273</v>
      </c>
      <c r="I362" s="1143"/>
      <c r="J362" s="1143"/>
      <c r="K362" s="1141"/>
      <c r="L362" s="1283"/>
      <c r="M362" s="1151"/>
      <c r="N362" s="1096"/>
      <c r="O362" s="1096"/>
    </row>
    <row r="363" spans="1:83" s="1065" customFormat="1" ht="17.100000000000001" customHeight="1"/>
    <row r="364" spans="1:83" s="1065" customFormat="1" ht="17.100000000000001" customHeight="1"/>
    <row r="365" spans="1:83" s="1065" customFormat="1" ht="17.100000000000001" customHeight="1">
      <c r="A365" s="1067" t="s">
        <v>705</v>
      </c>
      <c r="B365" s="1067"/>
      <c r="C365" s="1067"/>
      <c r="D365" s="1067"/>
      <c r="E365" s="1067"/>
      <c r="F365" s="1067"/>
      <c r="G365" s="1067"/>
      <c r="H365" s="1067"/>
      <c r="I365" s="1067"/>
      <c r="J365" s="1067"/>
      <c r="K365" s="1067"/>
      <c r="L365" s="1067"/>
      <c r="M365" s="1067"/>
      <c r="N365" s="1067"/>
      <c r="O365" s="1067"/>
    </row>
    <row r="366" spans="1:83" s="1065" customFormat="1" ht="17.100000000000001" customHeight="1"/>
    <row r="367" spans="1:83" s="1065" customFormat="1" ht="17.100000000000001" customHeight="1">
      <c r="A367" s="1101"/>
      <c r="B367" s="1090"/>
      <c r="C367" s="1074"/>
      <c r="D367" s="1091"/>
      <c r="E367" s="1156"/>
      <c r="F367" s="1157"/>
      <c r="G367" s="1104"/>
      <c r="H367" s="1163"/>
      <c r="I367" s="1161"/>
      <c r="J367" s="1126"/>
      <c r="K367" s="1104" t="s">
        <v>448</v>
      </c>
      <c r="L367" s="1127"/>
      <c r="M367" s="1151"/>
      <c r="N367" s="1096"/>
      <c r="O367" s="1096"/>
    </row>
    <row r="368" spans="1:83" s="1065" customFormat="1" ht="17.100000000000001" customHeight="1"/>
    <row r="369" spans="1:15" s="1065" customFormat="1" ht="17.100000000000001" customHeight="1"/>
    <row r="370" spans="1:15" s="1065" customFormat="1" ht="17.100000000000001" customHeight="1">
      <c r="A370" s="1067" t="s">
        <v>706</v>
      </c>
      <c r="B370" s="1067"/>
      <c r="C370" s="1067"/>
      <c r="D370" s="1067"/>
      <c r="E370" s="1067"/>
      <c r="F370" s="1067"/>
      <c r="G370" s="1067"/>
      <c r="H370" s="1067"/>
      <c r="I370" s="1067"/>
      <c r="J370" s="1067"/>
      <c r="K370" s="1067"/>
      <c r="L370" s="1067"/>
      <c r="M370" s="1067"/>
      <c r="N370" s="1067"/>
      <c r="O370" s="1067"/>
    </row>
    <row r="371" spans="1:15" s="1065" customFormat="1" ht="17.100000000000001" customHeight="1"/>
    <row r="372" spans="1:15" s="1065" customFormat="1" ht="17.100000000000001" customHeight="1">
      <c r="A372" s="1101"/>
      <c r="B372" s="1090"/>
      <c r="C372" s="1074"/>
      <c r="D372" s="1091"/>
      <c r="E372" s="1156"/>
      <c r="F372" s="1157"/>
      <c r="G372" s="1104"/>
      <c r="H372" s="1163"/>
      <c r="I372" s="1161"/>
      <c r="J372" s="1167"/>
      <c r="K372" s="1104" t="s">
        <v>448</v>
      </c>
      <c r="L372" s="1127"/>
      <c r="M372" s="1151"/>
      <c r="N372" s="1096"/>
      <c r="O372" s="1096"/>
    </row>
  </sheetData>
  <sheetProtection formatColumns="0" formatRows="0"/>
  <dataConsolidate/>
  <mergeCells count="318">
    <mergeCell ref="AU109:AU110"/>
    <mergeCell ref="AV109:AV110"/>
    <mergeCell ref="AW109:AW110"/>
    <mergeCell ref="AX109:AX110"/>
    <mergeCell ref="O103:AY103"/>
    <mergeCell ref="O104:AY104"/>
    <mergeCell ref="O105:AY105"/>
    <mergeCell ref="O106:AY106"/>
    <mergeCell ref="O107:AY107"/>
    <mergeCell ref="O108:AY108"/>
    <mergeCell ref="AI109:AI110"/>
    <mergeCell ref="AJ109:AJ110"/>
    <mergeCell ref="AK109:AK110"/>
    <mergeCell ref="AL109:AL110"/>
    <mergeCell ref="AG91:AG92"/>
    <mergeCell ref="AH91:AH92"/>
    <mergeCell ref="AI91:AI92"/>
    <mergeCell ref="O85:AJ85"/>
    <mergeCell ref="O86:AJ86"/>
    <mergeCell ref="O87:AJ87"/>
    <mergeCell ref="O88:AJ88"/>
    <mergeCell ref="O89:AJ89"/>
    <mergeCell ref="O90:AJ90"/>
    <mergeCell ref="AA91:AA92"/>
    <mergeCell ref="AB91:AB92"/>
    <mergeCell ref="AF91:AF92"/>
    <mergeCell ref="W225:W227"/>
    <mergeCell ref="O219:V219"/>
    <mergeCell ref="AK243:AK245"/>
    <mergeCell ref="R243:R244"/>
    <mergeCell ref="S243:S244"/>
    <mergeCell ref="T243:T244"/>
    <mergeCell ref="U243:U244"/>
    <mergeCell ref="Y243:Y244"/>
    <mergeCell ref="Z243:Z244"/>
    <mergeCell ref="AA243:AA244"/>
    <mergeCell ref="AB243:AB244"/>
    <mergeCell ref="AF243:AF244"/>
    <mergeCell ref="AG243:AG244"/>
    <mergeCell ref="AH243:AH244"/>
    <mergeCell ref="AI243:AI244"/>
    <mergeCell ref="O237:AJ237"/>
    <mergeCell ref="O238:AJ238"/>
    <mergeCell ref="O239:AJ239"/>
    <mergeCell ref="O240:AJ240"/>
    <mergeCell ref="O241:AJ241"/>
    <mergeCell ref="O242:AJ242"/>
    <mergeCell ref="O145:V145"/>
    <mergeCell ref="N194:AF194"/>
    <mergeCell ref="N195:AF195"/>
    <mergeCell ref="O162:V162"/>
    <mergeCell ref="O163:V163"/>
    <mergeCell ref="O164:V164"/>
    <mergeCell ref="O165:V165"/>
    <mergeCell ref="S148:S149"/>
    <mergeCell ref="O160:V160"/>
    <mergeCell ref="O161:V161"/>
    <mergeCell ref="W166:W168"/>
    <mergeCell ref="S166:S167"/>
    <mergeCell ref="O147:V147"/>
    <mergeCell ref="T148:T149"/>
    <mergeCell ref="R148:R149"/>
    <mergeCell ref="R166:R167"/>
    <mergeCell ref="T166:T167"/>
    <mergeCell ref="U166:U167"/>
    <mergeCell ref="X182:X184"/>
    <mergeCell ref="U148:U149"/>
    <mergeCell ref="U206:U207"/>
    <mergeCell ref="R210:R212"/>
    <mergeCell ref="D355:D356"/>
    <mergeCell ref="E355:E356"/>
    <mergeCell ref="F355:F356"/>
    <mergeCell ref="L355:L356"/>
    <mergeCell ref="D361:D362"/>
    <mergeCell ref="E361:E362"/>
    <mergeCell ref="F361:F362"/>
    <mergeCell ref="L361:L362"/>
    <mergeCell ref="U225:U226"/>
    <mergeCell ref="J242:J245"/>
    <mergeCell ref="J224:J227"/>
    <mergeCell ref="I223:I228"/>
    <mergeCell ref="T225:T226"/>
    <mergeCell ref="O223:V223"/>
    <mergeCell ref="O224:V224"/>
    <mergeCell ref="N210:N213"/>
    <mergeCell ref="Q210:Q212"/>
    <mergeCell ref="O210:O212"/>
    <mergeCell ref="P210:P212"/>
    <mergeCell ref="U210:U211"/>
    <mergeCell ref="V210:V211"/>
    <mergeCell ref="T210:T211"/>
    <mergeCell ref="P15:P16"/>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88:I95"/>
    <mergeCell ref="G109:G111"/>
    <mergeCell ref="F108:F112"/>
    <mergeCell ref="J165:J168"/>
    <mergeCell ref="F147:F150"/>
    <mergeCell ref="I146:I151"/>
    <mergeCell ref="J147:J150"/>
    <mergeCell ref="Q206:Q208"/>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AZ110:AZ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AK91:AK93"/>
    <mergeCell ref="Z109:Z110"/>
    <mergeCell ref="W55:W57"/>
    <mergeCell ref="W73:W75"/>
    <mergeCell ref="U73:U74"/>
    <mergeCell ref="Y109:Y110"/>
    <mergeCell ref="Y91:Y92"/>
    <mergeCell ref="Z91:Z92"/>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B193:B202"/>
    <mergeCell ref="A49:A62"/>
    <mergeCell ref="B50:B61"/>
    <mergeCell ref="C51:C60"/>
    <mergeCell ref="D52:D59"/>
    <mergeCell ref="C69:C78"/>
    <mergeCell ref="I164:I169"/>
    <mergeCell ref="C194:C201"/>
    <mergeCell ref="I108:I112"/>
    <mergeCell ref="W130:W132"/>
    <mergeCell ref="A85:A98"/>
    <mergeCell ref="B86:B97"/>
    <mergeCell ref="C87:C96"/>
    <mergeCell ref="D88:D95"/>
    <mergeCell ref="E89:E94"/>
    <mergeCell ref="O124:V124"/>
    <mergeCell ref="A142:A155"/>
    <mergeCell ref="A178:A187"/>
    <mergeCell ref="B179:B186"/>
    <mergeCell ref="C180:C185"/>
    <mergeCell ref="D181:D184"/>
    <mergeCell ref="A192:A203"/>
    <mergeCell ref="I128:I133"/>
    <mergeCell ref="D106:D114"/>
    <mergeCell ref="F165:F168"/>
    <mergeCell ref="A336:A344"/>
    <mergeCell ref="C340:C342"/>
    <mergeCell ref="I341:I342"/>
    <mergeCell ref="H301:H302"/>
    <mergeCell ref="B339:B343"/>
    <mergeCell ref="C296:C297"/>
    <mergeCell ref="C301:C302"/>
    <mergeCell ref="F301:F302"/>
    <mergeCell ref="G301:G302"/>
    <mergeCell ref="A237:A250"/>
    <mergeCell ref="B238:B249"/>
    <mergeCell ref="C239:C248"/>
    <mergeCell ref="D240:D247"/>
    <mergeCell ref="E241:E246"/>
    <mergeCell ref="I241:I246"/>
    <mergeCell ref="F242:F245"/>
    <mergeCell ref="U130:U131"/>
    <mergeCell ref="S130:S131"/>
    <mergeCell ref="D195:D200"/>
    <mergeCell ref="E196:E199"/>
    <mergeCell ref="S210:S211"/>
    <mergeCell ref="O178:W178"/>
    <mergeCell ref="O179:W179"/>
    <mergeCell ref="O180:W180"/>
    <mergeCell ref="O181:W181"/>
    <mergeCell ref="N192:AF192"/>
    <mergeCell ref="N193:AF193"/>
    <mergeCell ref="K196:K199"/>
    <mergeCell ref="A219:A232"/>
    <mergeCell ref="W148:W150"/>
    <mergeCell ref="O220:V220"/>
    <mergeCell ref="O221:V221"/>
    <mergeCell ref="O222:V222"/>
    <mergeCell ref="E107:E113"/>
    <mergeCell ref="A103:A117"/>
    <mergeCell ref="B104:B116"/>
    <mergeCell ref="C105:C115"/>
    <mergeCell ref="O127:V127"/>
    <mergeCell ref="O129:V129"/>
    <mergeCell ref="T130:T131"/>
    <mergeCell ref="T73:T74"/>
    <mergeCell ref="D70:D77"/>
    <mergeCell ref="E71:E76"/>
    <mergeCell ref="J109:J111"/>
    <mergeCell ref="F90:F93"/>
    <mergeCell ref="J90:J93"/>
    <mergeCell ref="O70:V70"/>
    <mergeCell ref="O71:V71"/>
    <mergeCell ref="O72:V72"/>
    <mergeCell ref="R130:R131"/>
    <mergeCell ref="R73:R74"/>
    <mergeCell ref="S73:S74"/>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0:WWE166 K291 WXH103:WXH109 I331 E306 WWS85:WWS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KG85:KG91 UC85:UC91 ADY85:ADY91 ANU85:ANU91 AXQ85:AXQ91 BHM85:BHM91 BRI85:BRI91 CBE85:CBE91 CLA85:CLA91 CUW85:CUW91 DES85:DES91 DOO85:DOO91 DYK85:DYK91 EIG85:EIG91 ESC85:ESC91 FBY85:FBY91 FLU85:FLU91 FVQ85:FVQ91 GFM85:GFM91 GPI85:GPI91 GZE85:GZE91 HJA85:HJA91 HSW85:HSW91 ICS85:ICS91 IMO85:IMO91 IWK85:IWK91 JGG85:JGG91 JQC85:JQC91 JZY85:JZY91 KJU85:KJU91 KTQ85:KTQ91 LDM85:LDM91 LNI85:LNI91 LXE85:LXE91 MHA85:MHA91 MQW85:MQW91 NAS85:NAS91 NKO85:NKO91 NUK85:NUK91 OEG85:OEG91 OOC85:OOC91 OXY85:OXY91 PHU85:PHU91 PRQ85:PRQ91 QBM85:QBM91 QLI85:QLI91 QVE85:QVE91 RFA85:RFA91 ROW85:ROW91 RYS85:RYS91 SIO85:SIO91 SSK85:SSK91 TCG85:TCG91 TMC85:TMC91 TVY85:TVY91 UFU85:UFU91 UPQ85:UPQ91 UZM85:UZM91 VJI85:VJI91 VTE85:VTE91 WDA85:WDA91 WMW85:WMW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KV103:KV109 UR103:UR109 AEN103:AEN109 AOJ103:AOJ109 AYF103:AYF109 BIB103:BIB109 BRX103:BRX109 CBT103:CBT109 CLP103:CLP109 CVL103:CVL109 DFH103:DFH109 DPD103:DPD109 DYZ103:DYZ109 EIV103:EIV109 ESR103:ESR109 FCN103:FCN109 FMJ103:FMJ109 FWF103:FWF109 GGB103:GGB109 GPX103:GPX109 GZT103:GZT109 HJP103:HJP109 HTL103:HTL109 IDH103:IDH109 IND103:IND109 IWZ103:IWZ109 JGV103:JGV109 JQR103:JQR109 KAN103:KAN109 KKJ103:KKJ109 KUF103:KUF109 LEB103:LEB109 LNX103:LNX109 LXT103:LXT109 MHP103:MHP109 MRL103:MRL109 NBH103:NBH109 NLD103:NLD109 NUZ103:NUZ109 OEV103:OEV109 OOR103:OOR109 OYN103:OYN109 PIJ103:PIJ109 PSF103:PSF109 QCB103:QCB109 QLX103:QLX109 QVT103:QVT109 RFP103:RFP109 RPL103:RPL109 RZH103:RZH109 SJD103:SJD109 SSZ103:SSZ109 TCV103:TCV109 TMR103:TMR109 TWN103:TWN109 UGJ103:UGJ109 UQF103:UQF109 VAB103:VAB109 VJX103:VJX109 VTT103:VTT109 WDP103:WDP109 WNL103:WNL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E350:G350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S237:WWS244 WMW237:WMW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KG237:KG244 UC237:UC244 ADY237:ADY244 ANU237:ANU244 AXQ237:AXQ244 BHM237:BHM244 BRI237:BRI244 CBE237:CBE244 CLA237:CLA244 CUW237:CUW244 DES237:DES244 DOO237:DOO244 DYK237:DYK244 EIG237:EIG244 ESC237:ESC244 FBY237:FBY244 FLU237:FLU244 FVQ237:FVQ244 GFM237:GFM244 GPI237:GPI244 GZE237:GZE244 HJA237:HJA244 HSW237:HSW244 ICS237:ICS244 IMO237:IMO244 IWK237:IWK244 JGG237:JGG244 JQC237:JQC244 JZY237:JZY244 KJU237:KJU244 KTQ237:KTQ244 LDM237:LDM244 LNI237:LNI244 LXE237:LXE244 MHA237:MHA244 MQW237:MQW244 NAS237:NAS244 NKO237:NKO244 NUK237:NUK244 OEG237:OEG244 OOC237:OOC244 OXY237:OXY244 PHU237:PHU244 PRQ237:PRQ244 QBM237:QBM244 QLI237:QLI244 QVE237:QVE244 RFA237:RFA244 ROW237:ROW244 RYS237:RYS244 SIO237:SIO244 SSK237:SSK244 TCG237:TCG244 TMC237:TMC244 TVY237:TVY244 UFU237:UFU244 UPQ237:UPQ244 UZM237:UZM244 VJI237:VJI244 VTE237:VTE244 WDA237:WDA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J361 J372 O119:P119 O109:P109 O91 O243 V243 AC243 V91 AC91 AA119:AB119 AA109:AB109 AM119:AN119 AM109:AN109">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JV119 WMG37 WMU91:WMU92 WMG148 WWC37 WMG73 WWC73 WMG130 WWQ91:WWQ92 WWC130 WMG166 WWC166 G9:G10 K9:K10 O9:O10 JR182 TN182 VJV109 VTR109 WDN109 WNJ109 VTR119 WXF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KC91:KC92 TY91:TY92 ADU91:ADU92 ANQ91:ANQ92 AXM91:AXM92 BHI91:BHI92 BRE91:BRE92 CBA91:CBA92 CKW91:CKW92 CUS91:CUS92 DEO91:DEO92 DOK91:DOK92 DYG91:DYG92 EIC91:EIC92 ERY91:ERY92 FBU91:FBU92 FLQ91:FLQ92 FVM91:FVM92 GFI91:GFI92 GPE91:GPE92 GZA91:GZA92 HIW91:HIW92 HSS91:HSS92 ICO91:ICO92 IMK91:IMK92 IWG91:IWG92 JGC91:JGC92 JPY91:JPY92 JZU91:JZU92 KJQ91:KJQ92 KTM91:KTM92 LDI91:LDI92 LNE91:LNE92 LXA91:LXA92 MGW91:MGW92 MQS91:MQS92 NAO91:NAO92 NKK91:NKK92 NUG91:NUG92 OEC91:OEC92 ONY91:ONY92 OXU91:OXU92 PHQ91:PHQ92 PRM91:PRM92 QBI91:QBI92 QLE91:QLE92 QVA91:QVA92 REW91:REW92 ROS91:ROS92 RYO91:RYO92 SIK91:SIK92 SSG91:SSG92 TCC91:TCC92 TLY91:TLY92 TVU91:TVU92 UFQ91:UFQ92 UPM91:UPM92 UZI91:UZI92 VJE91:VJE92 VTA91:VTA92 WCW91:WCW92 WMS91:WMS92 WWO91:WWO92 KE91:KE92 UA91:UA92 ADW91:ADW92 ANS91:ANS92 AXO91:AXO92 BHK91:BHK92 BRG91:BRG92 CBC91:CBC92 CKY91:CKY92 CUU91:CUU92 DEQ91:DEQ92 DOM91:DOM92 DYI91:DYI92 EIE91:EIE92 ESA91:ESA92 FBW91:FBW92 FLS91:FLS92 FVO91:FVO92 GFK91:GFK92 GPG91:GPG92 GZC91:GZC92 HIY91:HIY92 HSU91:HSU92 ICQ91:ICQ92 IMM91:IMM92 IWI91:IWI92 JGE91:JGE92 JQA91:JQA92 JZW91:JZW92 KJS91:KJS92 KTO91:KTO92 LDK91:LDK92 LNG91:LNG92 LXC91:LXC92 MGY91:MGY92 MQU91:MQU92 NAQ91:NAQ92 NKM91:NKM92 NUI91:NUI92 OEE91:OEE92 OOA91:OOA92 OXW91:OXW92 PHS91:PHS92 PRO91:PRO92 QBK91:QBK92 QLG91:QLG92 QVC91:QVC92 REY91:REY92 ROU91:ROU92 RYQ91:RYQ92 SIM91:SIM92 SSI91:SSI92 TCE91:TCE92 TMA91:TMA92 TVW91:TVW92 UFS91:UFS92 UPO91:UPO92 UZK91:UZK92 VJG91:VJG92 VTC91:VTC92 WCY91:WCY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KT109 UP109 AEL109 AOH109 AYD109 BHZ109 BRV109 CBR109 CLN109 CVJ109 DFF109 DPB109 DYX109 EIT109 ESP109 FCL109 FMH109 FWD109 GFZ109 GPV109 GZR109 HJN109 HTJ109 IDF109 INB109 IWX109 JGT109 JQP109 KAL109 KKH109 KUD109 LDZ109 LNV109 LXR109 MHN109 MRJ109 NBF109 NLB109 NUX109 OET109 OOP109 OYL109 PIH109 PSD109 QBZ109 QLV109 QVR109 RFN109 RPJ109 RZF109 SJB109 SSX109 TCT109 TMP109 TWL109 UGH109 UQD109 UZZ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DN119 WNJ119 WXF119 UZZ119 KR119 UN119 AEJ119 AOF119 AYB119 BHX119 BRT119 CBP119 CLL119 CVH119 DFD119 DOZ119 DYV119 EIR119 ESN119 FCJ119 FMF119 FWB119 GFX119 GPT119 GZP119 HJL119 HTH119 IDD119 IMZ119 IWV119 JGR119 JQN119 KAJ119 KKF119 KUB119 LDX119 LNT119 LXP119 MHL119 MRH119 NBD119 NKZ119 NUV119 OER119 OON119 OYJ119 PIF119 PSB119 QBX119 QLT119 QVP119 RFL119 RPH119 RZD119 SIZ119 SSV119 TCR119 TMN119 TWJ119 UGF119 UQB119 UZX119 VJT119 VTP119 WDL119 WNH119 WXD119 KT119 UP119 AEL119 AOH119 AYD119 BHZ119 BRV119 CBR119 CLN119 CVJ119 DFF119 DPB119 DYX119 EIT119 ESP119 FCL119 FMH119 FWD119 GFZ119 GPV119 GZR119 HJN119 HTJ119 IDF119 INB119 IWX119 JGT119 JQP119 KAL119 KKH119 KUD119 LDZ119 LNV119 LXR119 MHN119 MRJ119 NBF119 NLB119 NUX119 OET119 OOP119 OYL119 PIH119 PSD119 QBZ119 QLV119 QVR119 RFN119 RPJ119 RZF119 SJB119 SSX119 TCT119 TMP119 TWL119 UGH119 UQD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KC243 S243 WWQ243 WMU243 WCY243 VTC243 VJG243 UZK243 UPO243 UFS243 TVW243 TMA243 TCE243 SSI243 SIM243 RYQ243 ROU243 REY243 QVC243 QLG243 QBK243 PRO243 PHS243 OXW243 OOA243 OEE243 NUI243 NKM243 NAQ243 MQU243 MGY243 LXC243 LNG243 LDK243 KTO243 KJS243 JZW243 JQA243 JGE243 IWI243 IMM243 ICQ243 HSU243 HIY243 GZC243 GPG243 GFK243 FVO243 FLS243 FBW243 ESA243 EIE243 DYI243 DOM243 DEQ243 CUU243 CKY243 CBC243 BRG243 BHK243 AXO243 ANS243 ADW243 UA243 TY243 KE243 WWO243 WMS243 WCW243 VTA243 VJE243 UZI243 UPM243 UFQ243 TVU243 TLY243 TCC243 SSG243 SIK243 RYO243 ROS243 REW243 QVA243 QLE243 QBI243 PRM243 PHQ243 OXU243 ONY243 OEC243 NUG243 NKK243 NAO243 MQS243 MGW243 LXA243 LNE243 LDI243 KTM243 KJQ243 JZU243 JPY243 JGC243 IWG243 IMK243 ICO243 HSS243 HIW243 GZA243 GPE243 GFI243 FVM243 FLQ243 FBU243 ERY243 EIC243 DYG243 DOK243 DEO243 CUS243 CKW243 CBA243 BRE243 BHI243 AXM243 ANQ243 ADU243 S9:S10 S15:S16 U55 U166 V182 AE196 WXD109:WXD110 WNH109:WNH110 WDL109:WDL110 VTP109:VTP110 VJT109:VJT110 UZX109:UZX110 UQB109:UQB110 UGF109:UGF110 TWJ109:TWJ110 TMN109:TMN110 TCR109:TCR110 SSV109:SSV110 SIZ109:SIZ110 RZD109:RZD110 RPH109:RPH110 RFL109:RFL110 QVP109:QVP110 QLT109:QLT110 QBX109:QBX110 PSB109:PSB110 PIF109:PIF110 OYJ109:OYJ110 OON109:OON110 OER109:OER110 NUV109:NUV110 NKZ109:NKZ110 NBD109:NBD110 MRH109:MRH110 MHL109:MHL110 LXP109:LXP110 LNT109:LNT110 LDX109:LDX110 KUB109:KUB110 KKF109:KKF110 KAJ109:KAJ110 JQN109:JQN110 JGR109:JGR110 IWV109:IWV110 IMZ109:IMZ110 IDD109:IDD110 HTH109:HTH110 HJL109:HJL110 GZP109:GZP110 GPT109:GPT110 GFX109:GFX110 FWB109:FWB110 FMF109:FMF110 FCJ109:FCJ110 ESN109:ESN110 EIR109:EIR110 DYV109:DYV110 DOZ109:DOZ110 DFD109:DFD110 CVH109:CVH110 CLL109:CLL110 CBP109:CBP110 BRT109:BRT110 BHX109:BHX110 AYB109:AYB110 AOF109:AOF110 AEJ109:AEJ110 UN109:UN110 KR109:KR110 X109:X110 U243 Z243 AB243 AG243 AI243 U91:U92 Z91:Z92 AB91:AB92 AG91:AG92 AI91:AI92 Z109 Z119 AJ119 AJ109:AJ110 AL119 AL109 AV119 AV109:AV110 AX109 AX1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NI119 WMF130:WMF131 WWB130:WWB131 WMF148:WMF149 WWB148:WWB149 WMR91:WMR92 WWN91:WWN92 WMF37 WMF73 WWB37 WWB73 WNI109 WXE109 WMF55 I291 WXE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KD91:KD92 TZ91:TZ92 ADV91:ADV92 ANR91:ANR92 AXN91:AXN92 BHJ91:BHJ92 BRF91:BRF92 CBB91:CBB92 CKX91:CKX92 CUT91:CUT92 DEP91:DEP92 DOL91:DOL92 DYH91:DYH92 EID91:EID92 ERZ91:ERZ92 FBV91:FBV92 FLR91:FLR92 FVN91:FVN92 GFJ91:GFJ92 GPF91:GPF92 GZB91:GZB92 HIX91:HIX92 HST91:HST92 ICP91:ICP92 IML91:IML92 IWH91:IWH92 JGD91:JGD92 JPZ91:JPZ92 JZV91:JZV92 KJR91:KJR92 KTN91:KTN92 LDJ91:LDJ92 LNF91:LNF92 LXB91:LXB92 MGX91:MGX92 MQT91:MQT92 NAP91:NAP92 NKL91:NKL92 NUH91:NUH92 OED91:OED92 ONZ91:ONZ92 OXV91:OXV92 PHR91:PHR92 PRN91:PRN92 QBJ91:QBJ92 QLF91:QLF92 QVB91:QVB92 REX91:REX92 ROT91:ROT92 RYP91:RYP92 SIL91:SIL92 SSH91:SSH92 TCD91:TCD92 TLZ91:TLZ92 TVV91:TVV92 UFR91:UFR92 UPN91:UPN92 UZJ91:UZJ92 VJF91:VJF92 VTB91:VTB92 WCX91:WCX92 WMT91:WMT92 WWP91:WWP92 R91:R92 KB91:KB92 TX91:TX92 ADT91:ADT92 ANP91:ANP92 AXL91:AXL92 BHH91:BHH92 BRD91:BRD92 CAZ91:CAZ92 CKV91:CKV92 CUR91:CUR92 DEN91:DEN92 DOJ91:DOJ92 DYF91:DYF92 EIB91:EIB92 ERX91:ERX92 FBT91:FBT92 FLP91:FLP92 FVL91:FVL92 GFH91:GFH92 GPD91:GPD92 GYZ91:GYZ92 HIV91:HIV92 HSR91:HSR92 ICN91:ICN92 IMJ91:IMJ92 IWF91:IWF92 JGB91:JGB92 JPX91:JPX92 JZT91:JZT92 KJP91:KJP92 KTL91:KTL92 LDH91:LDH92 LND91:LND92 LWZ91:LWZ92 MGV91:MGV92 MQR91:MQR92 NAN91:NAN92 NKJ91:NKJ92 NUF91:NUF92 OEB91:OEB92 ONX91:ONX92 OXT91:OXT92 PHP91:PHP92 PRL91:PRL92 QBH91:QBH92 QLD91:QLD92 QUZ91:QUZ92 REV91:REV92 ROR91:ROR92 RYN91:RYN92 SIJ91:SIJ92 SSF91:SSF92 TCB91:TCB92 TLX91:TLX92 TVT91:TVT92 UFP91:UFP92 UPL91:UPL92 UZH91:UZH92 VJD91:VJD92 VSZ91:VSZ92 WCV91:WCV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KQ109 UM109 AEI109 AOE109 AYA109 BHW109 BRS109 CBO109 CLK109 CVG109 DFC109 DOY109 DYU109 EIQ109 ESM109 FCI109 FME109 FWA109 GFW109 GPS109 GZO109 HJK109 HTG109 IDC109 IMY109 IWU109 JGQ109 JQM109 KAI109 KKE109 KUA109 LDW109 LNS109 LXO109 MHK109 MRG109 NBC109 NKY109 NUU109 OEQ109 OOM109 OYI109 PIE109 PSA109 QBW109 QLS109 QVO109 RFK109 RPG109 RZC109 SIY109 SSU109 TCQ109 TMM109 TWI109 UGE109 UQA109 UZW109 VJS109 VTO109 WDK109 WNG109 WXC109 Y109 KS109 UO109 AEK109 AOG109 AYC109 BHY109 BRU109 CBQ109 CLM109 CVI109 DFE109 DPA109 DYW109 EIS109 ESO109 FCK109 FMG109 FWC109 GFY109 GPU109 GZQ109 HJM109 HTI109 IDE109 INA109 IWW109 JGS109 JQO109 KAK109 KKG109 KUC109 LDY109 LNU109 LXQ109 MHM109 MRI109 NBE109 NLA109 NUW109 OES109 OOO109 OYK109 PIG109 PSC109 QBY109 QLU109 QVQ109 RFM109 RPI109 RZE109 SJA109 SSW109 TCS109 TMO109 TWK109 UGG109 UQC109 UZY109 VJU109 VTQ109 WDM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KQ119 UM119 AEI119 AOE119 AYA119 BHW119 BRS119 CBO119 CLK119 CVG119 DFC119 DOY119 DYU119 EIQ119 ESM119 FCI119 FME119 FWA119 GFW119 GPS119 GZO119 HJK119 HTG119 IDC119 IMY119 IWU119 JGQ119 JQM119 KAI119 KKE119 KUA119 LDW119 LNS119 LXO119 MHK119 MRG119 NBC119 NKY119 NUU119 OEQ119 OOM119 OYI119 PIE119 PSA119 QBW119 QLS119 QVO119 RFK119 RPG119 RZC119 SIY119 SSU119 TCQ119 TMM119 TWI119 UGE119 UQA119 UZW119 VJS119 VTO119 WDK119 WNG119 WXC119 Y119 KS119 UO119 AEK119 AOG119 AYC119 BHY119 BRU119 CBQ119 CLM119 CVI119 DFE119 DPA119 DYW119 EIS119 ESO119 FCK119 FMG119 FWC119 GFY119 GPU119 GZQ119 HJM119 HTI119 IDE119 INA119 IWW119 JGS119 JQO119 KAK119 KKG119 KUC119 LDY119 LNU119 LXQ119 MHM119 MRI119 NBE119 NLA119 NUW119 OES119 OOO119 OYK119 PIG119 PSC119 QBY119 QLU119 QVQ119 RFM119 RPI119 RZE119 SJA119 SSW119 TCS119 TMO119 TWK119 UGG119 UQC119 UZY119 VJU119 VTQ119 WDM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P243 WMT243 WCX243 VTB243 VJF243 UZJ243 UPN243 UFR243 TVV243 TLZ243 TCD243 SSH243 SIL243 RYP243 ROT243 REX243 QVB243 QLF243 QBJ243 PRN243 PHR243 OXV243 ONZ243 OED243 NUH243 NKL243 NAP243 MQT243 MGX243 LXB243 LNF243 LDJ243 KTN243 KJR243 JZV243 JPZ243 JGD243 IWH243 IML243 ICP243 HST243 HIX243 GZB243 GPF243 GFJ243 FVN243 FLR243 FBV243 ERZ243 EID243 DYH243 DOL243 DEP243 CUT243 CKX243 CBB243 BRF243 BHJ243 AXN243 ANR243 ADV243 TZ243 KD243 T243 WWN243 WMR243 WCV243 VSZ243 VJD243 UZH243 UPL243 UFP243 TVT243 TLX243 TCB243 SSF243 SIJ243 RYN243 ROR243 REV243 QUZ243 QLD243 QBH243 PRL243 PHP243 OXT243 ONX243 OEB243 NUF243 NKJ243 NAN243 MQR243 MGV243 LWZ243 LND243 LDH243 KTL243 KJP243 JZT243 JPX243 JGB243 IWF243 IMJ243 ICN243 HSR243 HIV243 GYZ243 GPD243 GFH243 FVL243 FLP243 FBT243 ERX243 EIB243 DYF243 DOJ243 DEN243 CUR243 CKV243 CAZ243 BRD243 BHH243 AXL243 ANP243 ADT243 TX243 KB243 H355:I355 H361:I361 H367:I367 H372:I372 Y243 AA243 AF243 AH243 AA91:AA92 Y91:Y92 AH91:AH92 AF91:AF92 AI109 AK109 AI119 AK119 AU109 AW109 AU119 AW119"/>
    <dataValidation allowBlank="1" promptTitle="checkPeriodRange" sqref="WXB109 WVY38 WVY74 WVY131 WWM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KA92 TW92 ADS92 ANO92 AXK92 BHG92 BRC92 CAY92 CKU92 CUQ92 DEM92 DOI92 DYE92 EIA92 ERW92 FBS92 FLO92 FVK92 GFG92 GPC92 GYY92 HIU92 HSQ92 ICM92 IMI92 IWE92 JGA92 JPW92 JZS92 KJO92 KTK92 LDG92 LNC92 LWY92 MGU92 MQQ92 NAM92 NKI92 NUE92 OEA92 ONW92 OXS92 PHO92 PRK92 QBG92 QLC92 QUY92 REU92 ROQ92 RYM92 SII92 SSE92 TCA92 TLW92 TVS92 UFO92 UPK92 UZG92 VJC92 VSY92 WCU92 WMQ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KP109 UL109 AEH109 AOD109 AXZ109 BHV109 BRR109 CBN109 CLJ109 CVF109 DFB109 DOX109 DYT109 EIP109 ESL109 FCH109 FMD109 FVZ109 GFV109 GPR109 GZN109 HJJ109 HTF109 IDB109 IMX109 IWT109 JGP109 JQL109 KAH109 KKD109 KTZ109 LDV109 LNR109 LXN109 MHJ109 MRF109 NBB109 NKX109 NUT109 OEP109 OOL109 OYH109 PID109 PRZ109 QBV109 QLR109 QVN109 RFJ109 RPF109 RZB109 SIX109 SST109 TCP109 TML109 TWH109 UGD109 UPZ109 UZV109 VJR109 VTN109 WDJ109 WNF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XB119 V119 KP119 UL119 AEH119 AOD119 AXZ119 BHV119 BRR119 CBN119 CLJ119 CVF119 DFB119 DOX119 DYT119 EIP119 ESL119 FCH119 FMD119 FVZ119 GFV119 GPR119 GZN119 HJJ119 HTF119 IDB119 IMX119 IWT119 JGP119 JQL119 KAH119 KKD119 KTZ119 LDV119 LNR119 LXN119 MHJ119 MRF119 NBB119 NKX119 NUT119 OEP119 OOL119 OYH119 PID119 PRZ119 QBV119 QLR119 QVN119 RFJ119 RPF119 RZB119 SIX119 SST119 TCP119 TML119 TWH119 UGD119 UPZ119 UZV119 VJR119 VTN119 WDJ119 WNF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KA244 TW244 ADS244 ANO244 AXK244 BHG244 BRC244 CAY244 CKU244 CUQ244 DEM244 DOI244 DYE244 EIA244 ERW244 FBS244 FLO244 FVK244 GFG244 GPC244 GYY244 HIU244 HSQ244 ICM244 IMI244 IWE244 JGA244 JPW244 JZS244 KJO244 KTK244 LDG244 LNC244 LWY244 MGU244 MQQ244 NAM244 NKI244 NUE244 OEA244 ONW244 OXS244 PHO244 PRK244 QBG244 QLC244 QUY244 REU244 ROQ244 RYM244 SII244 SSE244 TCA244 TLW244 TVS244 UFO244 UPK244 UZG244 VJC244 VSY244 WCU244 WMQ244 WWM244 X244 AE244 X92 AE92 AH109 AH119 AT109 AT119"/>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WK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S242:WCZ242 JY90 TU90 ADQ90 ANM90 AXI90 BHE90 BRA90 CAW90 CKS90 CUO90 DEK90 DOG90 DYC90 EHY90 ERU90 FBQ90 FLM90 FVI90 GFE90 GPA90 GYW90 HIS90 HSO90 ICK90 IMG90 IWC90 JFY90 JPU90 JZQ90 KJM90 KTI90 LDE90 LNA90 LWW90 MGS90 MQO90 NAK90 NKG90 NUC90 ODY90 ONU90 OXQ90 PHM90 PRI90 QBE90 QLA90 QUW90 RES90 ROO90 RYK90 SIG90 SSC90 TBY90 TLU90 TVQ90 UFM90 UPI90 UZE90 VJA90 VSW90 WCS90 WMO90 VSW242:VTD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ZE242:UZL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JA242:VJH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FM242:UFT242 WWK242:WWR242 WMO242:WMV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PI242:UPP242 JY242:KF242 TU242:UB242 ADQ242:ADX242 ANM242:ANT242 AXI242:AXP242 BHE242:BHL242 BRA242:BRH242 CAW242:CBD242 CKS242:CKZ242 CUO242:CUV242 DEK242:DER242 DOG242:DON242 DYC242:DYJ242 EHY242:EIF242 ERU242:ESB242 FBQ242:FBX242 FLM242:FLT242 FVI242:FVP242 GFE242:GFL242 GPA242:GPH242 GYW242:GZD242 HIS242:HIZ242 HSO242:HSV242 ICK242:ICR242 IMG242:IMN242 IWC242:IWJ242 JFY242:JGF242 JPU242:JQB242 JZQ242:JZX242 KJM242:KJT242 KTI242:KTP242 LDE242:LDL242 LNA242:LNH242 LWW242:LXD242 MGS242:MGZ242 MQO242:MQV242 NAK242:NAR242 NKG242:NKN242 NUC242:NUJ242 ODY242:OEF242 ONU242:OOB242 OXQ242:OXX242 PHM242:PHT242 PRI242:PRP242 QBE242:QBL242 QLA242:QLH242 QUW242:QVD242 RES242:REZ242 ROO242:ROV242 RYK242:RYR242 SIG242:SIN242 SSC242:SSJ242 TBY242:TCF242 TLU242:TMB242 TVQ242:TVX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Y241 TU241 ADQ241 ANM241 AXI241 BHE241 BRA241 CAW241 CKS241 CUO241 DEK241 DOG241 DYC241 EHY241 ERU241 FBQ241 FLM241 FVI241 GFE241 GPA241 GYW241 HIS241 HSO241 ICK241 IMG241 IWC241 JFY241 JPU241 JZQ241 KJM241 KTI241 LDE241 LNA241 LWW241 MGS241 MQO241 NAK241 NKG241 NUC241 ODY241 ONU241 OXQ241 PHM241 PRI241 QBE241 QLA241 QUW241 RES241 ROO241 RYK241 SIG241 SSC241 TBY241 TLU241 TVQ241 UFM241 UPI241 UZE241 VJA241 VSW241 WCS241 WMO241 WWK241">
      <formula1>kind_of_scheme_in</formula1>
    </dataValidation>
    <dataValidation type="list" allowBlank="1" showInputMessage="1" showErrorMessage="1" errorTitle="Ошибка" error="Выберите значение из списка" sqref="WWU108 KI108 UE108 AEA108 ANW108 AXS108 BHO108 BRK108 CBG108 CLC108 CUY108 DEU108 DOQ108 DYM108 EII108 ESE108 FCA108 FLW108 FVS108 GFO108 GPK108 GZG108 HJC108 HSY108 ICU108 IMQ108 IWM108 JGI108 JQE108 KAA108 KJW108 KTS108 LDO108 LNK108 LXG108 MHC108 MQY108 NAU108 NKQ108 NUM108 OEI108 OOE108 OYA108 PHW108 PRS108 QBO108 QLK108 QVG108 RFC108 ROY108 RYU108 SIQ108 SSM108 TCI108 TME108 TWA108 UFW108 UPS108 UZO108 VJK108 VTG108 WDC108 WMY108 O108">
      <formula1>kind_of_cons</formula1>
    </dataValidation>
    <dataValidation type="list" allowBlank="1" showInputMessage="1" showErrorMessage="1" errorTitle="Ошибка" error="Выберите значение из списка" sqref="WWI91 WVU130 JW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S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O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K243 JW91 TS91 ADO91 ANK91 AXG91 BHC91 BQY91 CAU91 CKQ91 CUM91 DEI91 DOE91 DYA91 EHW91 ERS91 FBO91 FLK91 FVG91 GFC91 GOY91 GYU91 HIQ91 HSM91 ICI91 IME91 IWA91 JFW91 JPS91 JZO91 KJK91 KTG91 LDC91 LMY91 LWU91 MGQ91 MQM91 NAI91 NKE91 NUA91 ODW91 ONS91 OXO91 PHK91 PRG91 QBC91 QKY91 QUU91 REQ91 ROM91 RYI91 SIE91 SSA91 TBW91 TLS91 TVO91 UFK91 UPG91 UZC91 VIY91 VSU91 WCQ91 WMM91 AXG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WI243 WMM243 WCQ243 VSU243 VIY243 UZC243 UPG243 UFK243 TVO243 TLS243 TBW243 SSA243 SIE243 RYI243 ROM243 REQ243 QUU243 QKY243 QBC243 PRG243 PHK243 OXO243 ONS243 ODW243 NUA243 NKE243 NAI243 MQM243 MGQ243 LWU243 LMY243 LDC243 KTG243 KJK243 JZO243 JPS243 JFW243 IWA243 IME243 ICI243 HSM243 HIQ243 GYU243 GOY243 GFC243 FVG243 FLK243 FBO243 ERS243 EHW243 DYA243 DOE243 DEI243 CUM243 CKQ243 CAU243 BQY243 BHC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WH94:WWS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V94:KG95 TR94:UC95 ADN94:ADY95 ANJ94:ANU95 AXF94:AXQ95 BHB94:BHM95 BQX94:BRI95 CAT94:CBE95 CKP94:CLA95 CUL94:CUW95 DEH94:DES95 DOD94:DOO95 DXZ94:DYK95 EHV94:EIG95 ERR94:ESC95 FBN94:FBY95 FLJ94:FLU95 FVF94:FVQ95 GFB94:GFM95 GOX94:GPI95 GYT94:GZE95 HIP94:HJA95 HSL94:HSW95 ICH94:ICS95 IMD94:IMO95 IVZ94:IWK95 JFV94:JGG95 JPR94:JQC95 JZN94:JZY95 KJJ94:KJU95 KTF94:KTQ95 LDB94:LDM95 LMX94:LNI95 LWT94:LXE95 MGP94:MHA95 MQL94:MQW95 NAH94:NAS95 NKD94:NKO95 NTZ94:NUK95 ODV94:OEG95 ONR94:OOC95 OXN94:OXY95 PHJ94:PHU95 PRF94:PRQ95 QBB94:QBM95 QKX94:QLI95 QUT94:QVE95 REP94:RFA95 ROL94:ROW95 RYH94:RYS95 SID94:SIO95 SRZ94:SSK95 TBV94:TCG95 TLR94:TMC95 TVN94:TVY95 UFJ94:UFU95 UPF94:UPQ95 UZB94:UZM95 VIX94:VJI95 VST94:VTE95 WCP94:WDA95 WML94:WMW95 KF114:KV114 UB114:UR114 ADX114:AEN114 ANT114:AOJ114 AXP114:AYF114 BHL114:BIB114 BRH114:BRX114 CBD114:CBT114 CKZ114:CLP114 CUV114:CVL114 DER114:DFH114 DON114:DPD114 DYJ114:DYZ114 EIF114:EIV114 ESB114:ESR114 FBX114:FCN114 FLT114:FMJ114 FVP114:FWF114 GFL114:GGB114 GPH114:GPX114 GZD114:GZT114 HIZ114:HJP114 HSV114:HTL114 ICR114:IDH114 IMN114:IND114 IWJ114:IWZ114 JGF114:JGV114 JQB114:JQR114 JZX114:KAN114 KJT114:KKJ114 KTP114:KUF114 LDL114:LEB114 LNH114:LNX114 LXD114:LXT114 MGZ114:MHP114 MQV114:MRL114 NAR114:NBH114 NKN114:NLD114 NUJ114:NUZ114 OEF114:OEV114 OOB114:OOR114 OXX114:OYN114 PHT114:PIJ114 PRP114:PSF114 QBL114:QCB114 QLH114:QLX114 QVD114:QVT114 REZ114:RFP114 ROV114:RPL114 RYR114:RZH114 SIN114:SJD114 SSJ114:SSZ114 TCF114:TCV114 TMB114:TMR114 TVX114:TWN114 UFT114:UGJ114 UPP114:UQF114 UZL114:VAB114 VJH114:VJX114 VTD114:VTT114 WCZ114:WDP114 WMV114:WNL114 WWR114:WXH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1:W251 AMV251:ANG252 MGP245:MHA250 MGB251:MGM252 ADN245:ADY250 ACZ251:ADK252 GFB245:GFM250 GEN251:GEY252 JV245:KG250 JH251:JS252 LWT245:LXE250 LWF251:LWQ252 TR245:UC250 TD251:TO252 DEH245:DES250 DDT251:DEE252 WWH245:WWS250 WVT251:WWE252 LMX245:LNI250 LMJ251:LMU252 WML245:WMW250 WLX251:WMI252 FVF245:FVQ250 FUR251:FVC252 WCP245:WDA250 WCB251:WCM252 LDB245:LDM250 LCN251:LCY252 VST245:VTE250 VSF251:VSQ252 BQX245:BRI250 BQJ251:BQU252 VIX245:VJI250 VIJ251:VIU252 KTF245:KTQ250 KSR251:KTC252 UZB245:UZM250 UYN251:UYY252 FLJ245:FLU250 FKV251:FLG252 UPF245:UPQ250 UOR251:UPC252 KJJ245:KJU250 KIV251:KJG252 UFJ245:UFU250 UEV251:UFG252 CUL245:CUW250 CTX251:CUI252 TVN245:TVY250 TUZ251:TVK252 JZN245:JZY250 JYZ251:JZK252 TLR245:TMC250 TLD251:TLO252 FBN245:FBY250 FAZ251:FBK252 TBV245:TCG250 TBH251:TBS252 JPR245:JQC250 JPD251:JPO252 SRZ245:SSK250 SRL251:SRW252 AXF245:AXQ250 AWR251:AXC252 SID245:SIO250 SHP251:SIA252 JFV245:JGG250 JFH251:JFS252 RYH245:RYS250 RXT251:RYE252 ERR245:ESC250 ERD251:ERO252 ROL245:ROW250 RNX251:ROI252 IVZ245:IWK250 IVL251:IVW252 REP245:RFA250 REB251:REM252 CKP245:CLA250 CKB251:CKM252 QUT245:QVE250 QUF251:QUQ252 IMD245:IMO250 ILP251:IMA252 QKX245:QLI250 QKJ251:QKU252 EHV245:EIG250 EHH251:EHS252 QBB245:QBM250 QAN251:QAY252 ICH245:ICS250 IBT251:ICE252 PRF245:PRQ250 PQR251:PRC252 BHB245:BHM250 BGN251:BGY252 PHJ245:PHU250 PGV251:PHG252 HSL245:HSW250 HRX251:HSI252 OXN245:OXY250 OWZ251:OXK252 DXZ245:DYK250 DXL251:DXW252 ONR245:OOC250 OND251:ONO252 HIP245:HJA250 HIB251:HIM252 ODV245:OEG250 ODH251:ODS252 CAT245:CBE250 CAF251:CAQ252 NTZ245:NUK250 NTL251:NTW252 GYT245:GZE250 GYF251:GYQ252 NKD245:NKO250 NJP251:NKA252 DOD245:DOO250 DNP251:DOA252 NAH245:NAS250 MZT251:NAE252 GOX245:GPI250 GOJ251:GOU252 MQL245:MQW250 MPX251:MQI252 ANJ245:ANU250 L245:AJ245 L246:AK250"/>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WS119 M119 KG119 UC119 ADY119 ANU119 AXQ119 BHM119 BRI119 CBE119 CLA119 CUW119 DES119 DOO119 DYK119 EIG119 ESC119 FBY119 FLU119 FVQ119 GFM119 GPI119 GZE119 HJA119 HSW119 ICS119 IMO119 IWK119 JGG119 JQC119 JZY119 KJU119 KTQ119 LDM119 LNI119 LXE119 MHA119 MQW119 NAS119 NKO119 NUK119 OEG119 OOC119 OXY119 PHU119 PRQ119 QBM119 QLI119 QVE119 RFA119 ROW119 RYS119 SIO119 SSK119 TCG119 TMC119 TVY119 UFU119 UPQ119 UZM119 VJI119 VTE119 WDA119 WMW119">
      <formula1>900</formula1>
    </dataValidation>
    <dataValidation type="list" allowBlank="1" showInputMessage="1" errorTitle="Ошибка" error="Выберите значение из списка" prompt="Выберите значение из списка" sqref="WMW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WS109 KG109 UC109 ADY109 ANU109 AXQ109 BHM109 BRI109 CBE109 CLA109 CUW109 DES109 DOO109 DYK109 EIG109 ESC109 FBY109 FLU109 FVQ109 GFM109 GPI109 GZE109 HJA109 HSW109 ICS109 IMO109 IWK109 JGG109 JQC109 JZY109 KJU109 KTQ109 LDM109 LNI109 LXE109 MHA109 MQW109 NAS109 NKO109 NUK109 OEG109 OOC109 OXY109 PHU109 PRQ109 QBM109 QLI109 QVE109 RFA109 ROW109 RYS109 SIO109 SSK109 TCG109 TMC109 TVY109 UFU109 UPQ109 UZM109 VJI109 VTE109 WDA109">
      <formula1>kind_of_heat_transfer</formula1>
    </dataValidation>
    <dataValidation allowBlank="1" prompt="Для выбора выполните двойной щелчок левой клавиши мыши по соответствующей ячейке." sqref="JV93:KG93 TR93:UC93 ADN93:ADY93 ANJ93:ANU93 AXF93:AXQ93 BHB93:BHM93 BQX93:BRI93 CAT93:CBE93 CKP93:CLA93 CUL93:CUW93 DEH93:DES93 DOD93:DOO93 DXZ93:DYK93 EHV93:EIG93 ERR93:ESC93 FBN93:FBY93 FLJ93:FLU93 FVF93:FVQ93 GFB93:GFM93 GOX93:GPI93 GYT93:GZE93 HIP93:HJA93 HSL93:HSW93 ICH93:ICS93 IMD93:IMO93 IVZ93:IWK93 JFV93:JGG93 JPR93:JQC93 JZN93:JZY93 KJJ93:KJU93 KTF93:KTQ93 LDB93:LDM93 LMX93:LNI93 LWT93:LXE93 MGP93:MHA93 MQL93:MQW93 NAH93:NAS93 NKD93:NKO93 NTZ93:NUK93 ODV93:OEG93 ONR93:OOC93 OXN93:OXY93 PHJ93:PHU93 PRF93:PRQ93 QBB93:QBM93 QKX93:QLI93 QUT93:QVE93 REP93:RFA93 ROL93:ROW93 RYH93:RYS93 SID93:SIO93 SRZ93:SSK93 TBV93:TCG93 TLR93:TMC93 TVN93:TVY93 UFJ93:UFU93 UPF93:UPQ93 UZB93:UZM93 VIX93:VJI93 VST93:VTE93 WCP93:WDA93 WML93:WMW93 WWH93:WWS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KF115:KV118 UB115:UR118 ADX115:AEN118 ANT115:AOJ118 AXP115:AYF118 BHL115:BIB118 BRH115:BRX118 CBD115:CBT118 CKZ115:CLP118 CUV115:CVL118 DER115:DFH118 DON115:DPD118 DYJ115:DYZ118 EIF115:EIV118 ESB115:ESR118 FBX115:FCN118 FLT115:FMJ118 FVP115:FWF118 GFL115:GGB118 GPH115:GPX118 GZD115:GZT118 HIZ115:HJP118 HSV115:HTL118 ICR115:IDH118 IMN115:IND118 IWJ115:IWZ118 JGF115:JGV118 JQB115:JQR118 JZX115:KAN118 KJT115:KKJ118 KTP115:KUF118 LDL115:LEB118 LNH115:LNX118 LXD115:LXT118 MGZ115:MHP118 MQV115:MRL118 NAR115:NBH118 NKN115:NLD118 NUJ115:NUZ118 OEF115:OEV118 OOB115:OOR118 OXX115:OYN118 PHT115:PIJ118 PRP115:PSF118 QBL115:QCB118 QLH115:QLX118 QVD115:QVT118 REZ115:RFP118 ROV115:RPL118 RYR115:RZH118 SIN115:SJD118 SSJ115:SSZ118 TCF115:TCV118 TMB115:TMR118 TVX115:TWN118 UFT115:UGJ118 UPP115:UQF118 UZL115:VAB118 VJH115:VJX118 VTD115:VTT118 WCZ115:WDP118 WMV115:WNL118 WWR115:WXH118 KF111:KV113 UB111:UR113 ADX111:AEN113 ANT111:AOJ113 AXP111:AYF113 BHL111:BIB113 BRH111:BRX113 CBD111:CBT113 CKZ111:CLP113 CUV111:CVL113 DER111:DFH113 DON111:DPD113 DYJ111:DYZ113 EIF111:EIV113 ESB111:ESR113 FBX111:FCN113 FLT111:FMJ113 FVP111:FWF113 GFL111:GGB113 GPH111:GPX113 GZD111:GZT113 HIZ111:HJP113 HSV111:HTL113 ICR111:IDH113 IMN111:IND113 IWJ111:IWZ113 JGF111:JGV113 JQB111:JQR113 JZX111:KAN113 KJT111:KKJ113 KTP111:KUF113 LDL111:LEB113 LNH111:LNX113 LXD111:LXT113 MGZ111:MHP113 MQV111:MRL113 NAR111:NBH113 NKN111:NLD113 NUJ111:NUZ113 OEF111:OEV113 OOB111:OOR113 OXX111:OYN113 PHT111:PIJ113 PRP111:PSF113 QBL111:QCB113 QLH111:QLX113 QVD111:QVT113 REZ111:RFP113 ROV111:RPL113 RYR111:RZH113 SIN111:SJD113 SSJ111:SSZ113 TCF111:TCV113 TMB111:TMR113 TVX111:TWN113 UFT111:UGJ113 UPP111:UQF113 UZL111:VAB113 VJH111:VJX113 VTD111:VTT113 WCZ111:WDP113 WMV111:WNL113 WWR111:WXH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CAF200:CBA204 CKB200:CKW204 CTX200:CUS204 DDT200:DEO204 DNP200:DOK204 DXL200:DYG204 EHH200:EIC204 ERD200:ERY204 FAZ200:FBU204 FKV200:FLQ204 FUR200:FVM204 GEN200:GFI204 GOJ200:GPE204 GYF200:GZA204 HIB200:HIW204 HRX200:HSS204 IBT200:ICO204 ILP200:IMK204 IVL200:IWG204 JFH200:JGC204 JPD200:JPY204 JYZ200:JZU204 KIV200:KJQ204 KSR200:KTM204 LCN200:LDI204 LMJ200:LNE204 LWF200:LXA204 MGB200:MGW204 MPX200:MQS204 MZT200:NAO204 NJP200:NKK204 NTL200:NUG204 ODH200:OEC204 OND200:ONY204 OWZ200:OXU204 PGV200:PHQ204 PQR200:PRM204 QAN200:QBI204 QKJ200:QLE204 QUF200:QVA204 REB200:REW204 RNX200:ROS204 RXT200:RYO204 SHP200:SIK204 SRL200:SSG204 TBH200:TCC204 TLD200:TLY204 TUZ200:TVU204 UEV200:UFQ204 UOR200:UPM204 UYN200:UZI204 VIJ200:VJE204 VSF200:VTA204 WCB200:WCW204 WLX200:WMS204 BQJ200:BRE204 WVT200:WWO204 BGN200:BHI204 AMV200:ANQ204 AWR200:AXM204 JH200:KC204 ACZ200:ADU204 TD200:TY204 JV96:KG98 JH99:JS100 TR96:UC98 TD99:TO100 ADN96:ADY98 ACZ99:ADK100 ANJ96:ANU98 AMV99:ANG100 AXF96:AXQ98 AWR99:AXC100 BHB96:BHM98 BGN99:BGY100 BQX96:BRI98 BQJ99:BQU100 CAT96:CBE98 CAF99:CAQ100 CKP96:CLA98 CKB99:CKM100 CUL96:CUW98 CTX99:CUI100 DEH96:DES98 DDT99:DEE100 DOD96:DOO98 DNP99:DOA100 DXZ96:DYK98 DXL99:DXW100 EHV96:EIG98 EHH99:EHS100 ERR96:ESC98 ERD99:ERO100 FBN96:FBY98 FAZ99:FBK100 FLJ96:FLU98 FKV99:FLG100 FVF96:FVQ98 FUR99:FVC100 GFB96:GFM98 GEN99:GEY100 GOX96:GPI98 GOJ99:GOU100 GYT96:GZE98 GYF99:GYQ100 HIP96:HJA98 HIB99:HIM100 HSL96:HSW98 HRX99:HSI100 ICH96:ICS98 IBT99:ICE100 IMD96:IMO98 ILP99:IMA100 IVZ96:IWK98 IVL99:IVW100 JFV96:JGG98 JFH99:JFS100 JPR96:JQC98 JPD99:JPO100 JZN96:JZY98 JYZ99:JZK100 KJJ96:KJU98 KIV99:KJG100 KTF96:KTQ98 KSR99:KTC100 LDB96:LDM98 LCN99:LCY100 LMX96:LNI98 LMJ99:LMU100 LWT96:LXE98 LWF99:LWQ100 MGP96:MHA98 MGB99:MGM100 MQL96:MQW98 MPX99:MQI100 NAH96:NAS98 MZT99:NAE100 NKD96:NKO98 NJP99:NKA100 NTZ96:NUK98 NTL99:NTW100 ODV96:OEG98 ODH99:ODS100 ONR96:OOC98 OND99:ONO100 OXN96:OXY98 OWZ99:OXK100 PHJ96:PHU98 PGV99:PHG100 PRF96:PRQ98 PQR99:PRC100 QBB96:QBM98 QAN99:QAY100 QKX96:QLI98 QKJ99:QKU100 QUT96:QVE98 QUF99:QUQ100 REP96:RFA98 REB99:REM100 ROL96:ROW98 RNX99:ROI100 RYH96:RYS98 RXT99:RYE100 SID96:SIO98 SHP99:SIA100 SRZ96:SSK98 SRL99:SRW100 TBV96:TCG98 TBH99:TBS100 TLR96:TMC98 TLD99:TLO100 TVN96:TVY98 TUZ99:TVK100 UFJ96:UFU98 UEV99:UFG100 UPF96:UPQ98 UOR99:UPC100 UZB96:UZM98 UYN99:UYY100 VIX96:VJI98 VIJ99:VIU100 VST96:VTE98 VSF99:VSQ100 WCP96:WDA98 WCB99:WCM100 WML96:WMW98 WLX99:WMI100 WWH96:WWS98 WVT99:WWE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165 O90 O242">
      <formula1>kind_of_cons</formula1>
    </dataValidation>
    <dataValidation type="list" allowBlank="1" showInputMessage="1" showErrorMessage="1" errorTitle="Ошибка" error="Выберите значение из списка" prompt="Выберите значение из списка" sqref="J355 J367">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40" sqref="F4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30802811</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1.0.1</v>
      </c>
      <c r="F3" s="411"/>
      <c r="G3" s="40"/>
      <c r="H3" s="40"/>
      <c r="I3" s="40"/>
      <c r="J3" s="40"/>
      <c r="K3" s="40"/>
      <c r="L3" s="253"/>
    </row>
    <row r="4" spans="1:12" s="348" customFormat="1" ht="6">
      <c r="A4" s="342"/>
      <c r="B4" s="343"/>
      <c r="C4" s="344"/>
      <c r="D4" s="345"/>
      <c r="E4" s="365"/>
      <c r="F4" s="366"/>
      <c r="G4" s="367"/>
      <c r="I4" s="349"/>
    </row>
    <row r="5" spans="1:12" ht="39" customHeight="1">
      <c r="D5" s="23"/>
      <c r="E5" s="1223" t="s">
        <v>754</v>
      </c>
      <c r="F5" s="1224"/>
      <c r="G5" s="406"/>
      <c r="J5" s="289"/>
    </row>
    <row r="6" spans="1:12" s="348" customFormat="1" ht="6">
      <c r="A6" s="342"/>
      <c r="B6" s="343"/>
      <c r="C6" s="344"/>
      <c r="D6" s="345"/>
      <c r="E6" s="350"/>
      <c r="F6" s="351"/>
      <c r="G6" s="352"/>
      <c r="I6" s="349"/>
    </row>
    <row r="7" spans="1:12" ht="27">
      <c r="D7" s="23"/>
      <c r="E7" s="24" t="s">
        <v>50</v>
      </c>
      <c r="F7" s="308" t="s">
        <v>148</v>
      </c>
      <c r="G7" s="360"/>
    </row>
    <row r="8" spans="1:12" s="348" customFormat="1" ht="6">
      <c r="A8" s="342"/>
      <c r="B8" s="343"/>
      <c r="C8" s="344"/>
      <c r="D8" s="345"/>
      <c r="E8" s="346"/>
      <c r="F8" s="347"/>
      <c r="G8" s="345"/>
      <c r="I8" s="349"/>
    </row>
    <row r="9" spans="1:12" ht="27">
      <c r="D9" s="23"/>
      <c r="E9" s="24" t="s">
        <v>456</v>
      </c>
      <c r="F9" s="326" t="s">
        <v>83</v>
      </c>
      <c r="G9" s="359"/>
    </row>
    <row r="10" spans="1:12" s="348" customFormat="1" ht="6">
      <c r="A10" s="353"/>
      <c r="B10" s="343"/>
      <c r="C10" s="344"/>
      <c r="D10" s="354"/>
      <c r="E10" s="350"/>
      <c r="F10" s="355"/>
      <c r="G10" s="356"/>
      <c r="I10" s="349"/>
    </row>
    <row r="11" spans="1:12" ht="27">
      <c r="A11" s="192"/>
      <c r="D11" s="23"/>
      <c r="E11" s="78" t="s">
        <v>454</v>
      </c>
      <c r="F11" s="1197" t="s">
        <v>1668</v>
      </c>
      <c r="G11" s="357"/>
    </row>
    <row r="12" spans="1:12" ht="27">
      <c r="D12" s="23"/>
      <c r="E12" s="78" t="s">
        <v>455</v>
      </c>
      <c r="F12" s="1197" t="s">
        <v>1669</v>
      </c>
      <c r="G12" s="359"/>
    </row>
    <row r="13" spans="1:12" s="348" customFormat="1" ht="6">
      <c r="A13" s="353"/>
      <c r="B13" s="343"/>
      <c r="C13" s="344"/>
      <c r="D13" s="354"/>
      <c r="E13" s="350"/>
      <c r="F13" s="355"/>
      <c r="G13" s="356"/>
      <c r="I13" s="349"/>
    </row>
    <row r="14" spans="1:12" ht="27">
      <c r="D14" s="23"/>
      <c r="E14" s="78" t="s">
        <v>366</v>
      </c>
      <c r="F14" s="1158" t="s">
        <v>40</v>
      </c>
      <c r="G14" s="359"/>
    </row>
    <row r="15" spans="1:12" ht="27" hidden="1">
      <c r="D15" s="23"/>
      <c r="E15" s="78" t="s">
        <v>297</v>
      </c>
      <c r="F15" s="309" t="s">
        <v>768</v>
      </c>
      <c r="G15" s="359"/>
    </row>
    <row r="16" spans="1:12" ht="27" hidden="1">
      <c r="D16" s="23"/>
      <c r="E16" s="78" t="s">
        <v>573</v>
      </c>
      <c r="F16" s="309"/>
      <c r="G16" s="359"/>
    </row>
    <row r="17" spans="1:9" ht="19.5">
      <c r="D17" s="23"/>
      <c r="E17" s="24"/>
      <c r="F17" s="1048" t="s">
        <v>679</v>
      </c>
      <c r="G17" s="20"/>
    </row>
    <row r="18" spans="1:9" s="1047" customFormat="1" ht="5.25" hidden="1">
      <c r="A18" s="1044"/>
      <c r="B18" s="1042"/>
      <c r="C18" s="1045"/>
      <c r="D18" s="1046"/>
      <c r="E18" s="1040"/>
      <c r="F18" s="1039"/>
      <c r="G18" s="1046"/>
      <c r="I18" s="1043"/>
    </row>
    <row r="19" spans="1:9" ht="27">
      <c r="D19" s="23"/>
      <c r="E19" s="1041" t="s">
        <v>677</v>
      </c>
      <c r="F19" s="1159" t="s">
        <v>2253</v>
      </c>
      <c r="G19" s="359"/>
    </row>
    <row r="20" spans="1:9" ht="27">
      <c r="D20" s="23"/>
      <c r="E20" s="1041" t="s">
        <v>678</v>
      </c>
      <c r="F20" s="1158" t="s">
        <v>2254</v>
      </c>
      <c r="G20" s="359"/>
    </row>
    <row r="21" spans="1:9" s="1047" customFormat="1" ht="5.25" hidden="1">
      <c r="A21" s="1044"/>
      <c r="B21" s="1042"/>
      <c r="C21" s="1045"/>
      <c r="D21" s="1046"/>
      <c r="E21" s="1040"/>
      <c r="F21" s="1039"/>
      <c r="G21" s="1046"/>
      <c r="I21" s="1043"/>
    </row>
    <row r="22" spans="1:9" ht="19.5" hidden="1">
      <c r="D22" s="23"/>
      <c r="E22" s="24"/>
      <c r="F22" s="414" t="s">
        <v>580</v>
      </c>
      <c r="G22" s="20"/>
    </row>
    <row r="23" spans="1:9" s="1064" customFormat="1" ht="5.25" hidden="1">
      <c r="A23" s="1061"/>
      <c r="B23" s="1059"/>
      <c r="C23" s="1062"/>
      <c r="D23" s="1063"/>
      <c r="E23" s="1040"/>
      <c r="F23" s="1039"/>
      <c r="G23" s="1063"/>
      <c r="I23" s="1060"/>
    </row>
    <row r="24" spans="1:9" ht="27" hidden="1">
      <c r="D24" s="23"/>
      <c r="E24" s="1049" t="s">
        <v>680</v>
      </c>
      <c r="F24" s="309"/>
      <c r="G24" s="359"/>
    </row>
    <row r="25" spans="1:9" ht="27" hidden="1">
      <c r="D25" s="23"/>
      <c r="E25" s="1049" t="s">
        <v>681</v>
      </c>
      <c r="F25" s="311"/>
      <c r="G25" s="359"/>
    </row>
    <row r="26" spans="1:9" s="1064" customFormat="1" ht="5.25" hidden="1">
      <c r="A26" s="1061"/>
      <c r="B26" s="1059"/>
      <c r="C26" s="1062"/>
      <c r="D26" s="1063"/>
      <c r="E26" s="1040"/>
      <c r="F26" s="1039"/>
      <c r="G26" s="1063"/>
      <c r="I26" s="1060"/>
    </row>
    <row r="27" spans="1:9" s="348" customFormat="1" ht="35.1" customHeight="1">
      <c r="A27" s="353"/>
      <c r="B27" s="343"/>
      <c r="C27" s="344"/>
      <c r="D27" s="354"/>
      <c r="E27" s="350"/>
      <c r="F27" s="355"/>
      <c r="G27" s="356"/>
      <c r="I27" s="349"/>
    </row>
    <row r="28" spans="1:9" ht="27">
      <c r="D28" s="23"/>
      <c r="E28" s="78" t="s">
        <v>168</v>
      </c>
      <c r="F28" s="326" t="s">
        <v>83</v>
      </c>
      <c r="G28" s="359"/>
    </row>
    <row r="29" spans="1:9" ht="27">
      <c r="C29" s="27"/>
      <c r="D29" s="28"/>
      <c r="E29" s="29" t="s">
        <v>77</v>
      </c>
      <c r="F29" s="310" t="s">
        <v>2113</v>
      </c>
      <c r="G29" s="358"/>
    </row>
    <row r="30" spans="1:9" ht="27" hidden="1">
      <c r="C30" s="27"/>
      <c r="D30" s="28"/>
      <c r="E30" s="49" t="s">
        <v>201</v>
      </c>
      <c r="F30" s="311"/>
      <c r="G30" s="358"/>
    </row>
    <row r="31" spans="1:9" ht="27">
      <c r="C31" s="27"/>
      <c r="D31" s="28"/>
      <c r="E31" s="29" t="s">
        <v>51</v>
      </c>
      <c r="F31" s="310" t="s">
        <v>2114</v>
      </c>
      <c r="G31" s="358"/>
    </row>
    <row r="32" spans="1:9" ht="27">
      <c r="C32" s="27"/>
      <c r="D32" s="28"/>
      <c r="E32" s="29" t="s">
        <v>52</v>
      </c>
      <c r="F32" s="310" t="s">
        <v>1994</v>
      </c>
      <c r="G32" s="358"/>
      <c r="H32" s="30"/>
    </row>
    <row r="33" spans="1:9" s="348" customFormat="1" ht="6">
      <c r="A33" s="353"/>
      <c r="B33" s="343"/>
      <c r="C33" s="344"/>
      <c r="D33" s="354"/>
      <c r="E33" s="350"/>
      <c r="F33" s="355"/>
      <c r="G33" s="356"/>
      <c r="I33" s="349"/>
    </row>
    <row r="34" spans="1:9" ht="27">
      <c r="A34" s="191"/>
      <c r="D34" s="25"/>
      <c r="E34" s="749" t="s">
        <v>637</v>
      </c>
      <c r="F34" s="1160" t="s">
        <v>640</v>
      </c>
      <c r="G34" s="357"/>
    </row>
    <row r="35" spans="1:9" s="348" customFormat="1" ht="6">
      <c r="A35" s="353"/>
      <c r="B35" s="343"/>
      <c r="C35" s="344"/>
      <c r="D35" s="354"/>
      <c r="E35" s="350"/>
      <c r="F35" s="355"/>
      <c r="G35" s="356"/>
      <c r="I35" s="349"/>
    </row>
    <row r="36" spans="1:9" ht="27">
      <c r="A36" s="191"/>
      <c r="D36" s="25"/>
      <c r="E36" s="78" t="s">
        <v>241</v>
      </c>
      <c r="F36" s="1160" t="s">
        <v>202</v>
      </c>
      <c r="G36" s="357"/>
    </row>
    <row r="37" spans="1:9" s="348" customFormat="1" ht="6" hidden="1">
      <c r="A37" s="342"/>
      <c r="B37" s="343"/>
      <c r="C37" s="344"/>
      <c r="D37" s="345"/>
      <c r="E37" s="346"/>
      <c r="F37" s="347"/>
      <c r="G37" s="345"/>
      <c r="I37" s="349"/>
    </row>
    <row r="38" spans="1:9" s="1052" customFormat="1" ht="6" hidden="1">
      <c r="A38" s="1055"/>
      <c r="B38" s="1050"/>
      <c r="C38" s="1051"/>
      <c r="D38" s="1056"/>
      <c r="E38" s="1054"/>
      <c r="F38" s="1057"/>
      <c r="G38" s="1058"/>
      <c r="I38" s="1053"/>
    </row>
    <row r="39" spans="1:9" s="348" customFormat="1" ht="6">
      <c r="A39" s="353"/>
      <c r="B39" s="343"/>
      <c r="C39" s="344"/>
      <c r="D39" s="354"/>
      <c r="E39" s="350"/>
      <c r="F39" s="355"/>
      <c r="G39" s="356"/>
      <c r="I39" s="349"/>
    </row>
    <row r="40" spans="1:9" ht="27">
      <c r="A40" s="193"/>
      <c r="B40" s="87"/>
      <c r="D40" s="32"/>
      <c r="E40" s="31" t="s">
        <v>523</v>
      </c>
      <c r="F40" s="1158" t="s">
        <v>2255</v>
      </c>
      <c r="G40" s="357"/>
    </row>
    <row r="41" spans="1:9" ht="27">
      <c r="A41" s="193"/>
      <c r="B41" s="87"/>
      <c r="D41" s="32"/>
      <c r="E41" s="38" t="s">
        <v>524</v>
      </c>
      <c r="F41" s="1158" t="s">
        <v>2256</v>
      </c>
      <c r="G41" s="357"/>
    </row>
    <row r="42" spans="1:9" ht="19.5">
      <c r="D42" s="23"/>
      <c r="E42" s="24"/>
      <c r="F42" s="414" t="s">
        <v>556</v>
      </c>
      <c r="G42" s="20"/>
    </row>
    <row r="43" spans="1:9" ht="27">
      <c r="A43" s="193"/>
      <c r="D43" s="20"/>
      <c r="E43" s="412" t="s">
        <v>85</v>
      </c>
      <c r="F43" s="1162" t="s">
        <v>2257</v>
      </c>
      <c r="G43" s="357"/>
    </row>
    <row r="44" spans="1:9" ht="27">
      <c r="A44" s="193"/>
      <c r="B44" s="87"/>
      <c r="D44" s="32"/>
      <c r="E44" s="412" t="s">
        <v>86</v>
      </c>
      <c r="F44" s="1162" t="s">
        <v>2258</v>
      </c>
      <c r="G44" s="357"/>
    </row>
    <row r="45" spans="1:9" ht="27">
      <c r="A45" s="193"/>
      <c r="B45" s="87"/>
      <c r="D45" s="32"/>
      <c r="E45" s="412" t="s">
        <v>557</v>
      </c>
      <c r="F45" s="1162" t="s">
        <v>2259</v>
      </c>
      <c r="G45" s="357"/>
    </row>
    <row r="46" spans="1:9" ht="27">
      <c r="D46" s="23"/>
      <c r="E46" s="413" t="s">
        <v>558</v>
      </c>
      <c r="F46" s="1162" t="s">
        <v>2260</v>
      </c>
      <c r="G46" s="359"/>
    </row>
    <row r="47" spans="1:9" ht="3" customHeight="1">
      <c r="A47" s="193"/>
      <c r="D47" s="20"/>
      <c r="F47" s="156"/>
      <c r="G47" s="26"/>
    </row>
    <row r="48" spans="1:9" ht="69" customHeight="1">
      <c r="A48" s="193"/>
      <c r="B48" s="87"/>
      <c r="D48" s="1173" t="s">
        <v>755</v>
      </c>
      <c r="E48" s="1226" t="s">
        <v>753</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65</v>
      </c>
      <c r="B1" s="141" t="s">
        <v>359</v>
      </c>
      <c r="C1" s="141" t="s">
        <v>84</v>
      </c>
      <c r="D1" s="141" t="s">
        <v>81</v>
      </c>
      <c r="E1" s="141" t="s">
        <v>183</v>
      </c>
      <c r="F1" s="141" t="s">
        <v>223</v>
      </c>
      <c r="G1" s="141" t="s">
        <v>200</v>
      </c>
      <c r="H1" s="141" t="s">
        <v>204</v>
      </c>
      <c r="I1" s="141" t="s">
        <v>222</v>
      </c>
      <c r="J1" s="141" t="s">
        <v>239</v>
      </c>
      <c r="K1" s="141" t="s">
        <v>243</v>
      </c>
      <c r="L1" s="141"/>
      <c r="M1" s="141"/>
      <c r="N1" s="93" t="s">
        <v>279</v>
      </c>
      <c r="O1" s="141" t="s">
        <v>270</v>
      </c>
      <c r="P1" s="141" t="s">
        <v>294</v>
      </c>
      <c r="Q1" s="141" t="s">
        <v>337</v>
      </c>
      <c r="R1" s="141" t="s">
        <v>20</v>
      </c>
      <c r="S1" s="141" t="s">
        <v>28</v>
      </c>
      <c r="T1" s="154" t="s">
        <v>34</v>
      </c>
      <c r="U1" s="154" t="s">
        <v>39</v>
      </c>
      <c r="V1" s="426"/>
      <c r="W1" s="427" t="s">
        <v>323</v>
      </c>
      <c r="X1" s="383" t="s">
        <v>292</v>
      </c>
      <c r="Y1" s="383" t="s">
        <v>306</v>
      </c>
      <c r="Z1" s="141"/>
      <c r="AA1" s="199" t="s">
        <v>360</v>
      </c>
      <c r="AB1" s="199"/>
      <c r="AC1" s="199" t="s">
        <v>361</v>
      </c>
      <c r="AD1" s="199"/>
      <c r="AF1" s="154" t="s">
        <v>334</v>
      </c>
      <c r="AH1" s="141" t="s">
        <v>335</v>
      </c>
      <c r="AI1" s="141" t="s">
        <v>336</v>
      </c>
      <c r="AK1" s="141" t="s">
        <v>351</v>
      </c>
      <c r="AM1" s="141" t="s">
        <v>352</v>
      </c>
      <c r="AP1" s="141" t="s">
        <v>368</v>
      </c>
      <c r="AQ1" s="141" t="s">
        <v>367</v>
      </c>
      <c r="AS1" s="383" t="s">
        <v>373</v>
      </c>
      <c r="AU1" s="154" t="s">
        <v>381</v>
      </c>
      <c r="AW1" s="385" t="s">
        <v>525</v>
      </c>
      <c r="AX1" s="385" t="s">
        <v>526</v>
      </c>
      <c r="AZ1" s="1424" t="s">
        <v>559</v>
      </c>
      <c r="BA1" s="1424"/>
      <c r="BC1" s="774" t="s">
        <v>638</v>
      </c>
    </row>
    <row r="2" spans="1:55" ht="90">
      <c r="A2" s="6" t="s">
        <v>99</v>
      </c>
      <c r="B2" s="41">
        <v>2000</v>
      </c>
      <c r="C2" s="41">
        <v>2013</v>
      </c>
      <c r="D2" s="41" t="s">
        <v>82</v>
      </c>
      <c r="E2" s="137" t="s">
        <v>184</v>
      </c>
      <c r="F2" s="137" t="s">
        <v>224</v>
      </c>
      <c r="G2" s="137" t="s">
        <v>198</v>
      </c>
      <c r="H2" s="137" t="s">
        <v>202</v>
      </c>
      <c r="I2" s="137" t="s">
        <v>91</v>
      </c>
      <c r="J2" s="137" t="s">
        <v>240</v>
      </c>
      <c r="K2" s="138" t="s">
        <v>244</v>
      </c>
      <c r="L2" s="171" t="s">
        <v>244</v>
      </c>
      <c r="M2" s="138">
        <v>1</v>
      </c>
      <c r="N2" s="624" t="s">
        <v>283</v>
      </c>
      <c r="O2" s="495" t="s">
        <v>605</v>
      </c>
      <c r="P2" s="628" t="s">
        <v>40</v>
      </c>
      <c r="Q2" s="173" t="s">
        <v>3</v>
      </c>
      <c r="R2" s="176" t="s">
        <v>23</v>
      </c>
      <c r="S2" s="174" t="s">
        <v>25</v>
      </c>
      <c r="T2" s="175" t="s">
        <v>29</v>
      </c>
      <c r="U2" s="171" t="s">
        <v>35</v>
      </c>
      <c r="V2" s="983">
        <v>1</v>
      </c>
      <c r="W2" s="428"/>
      <c r="X2" s="429" t="s">
        <v>581</v>
      </c>
      <c r="Y2" s="41" t="s">
        <v>729</v>
      </c>
      <c r="Z2" s="153"/>
      <c r="AA2" s="713" t="s">
        <v>631</v>
      </c>
      <c r="AB2" s="715" t="s">
        <v>632</v>
      </c>
      <c r="AC2" s="41" t="s">
        <v>308</v>
      </c>
      <c r="AD2" s="201" t="s">
        <v>308</v>
      </c>
      <c r="AF2" s="42" t="s">
        <v>35</v>
      </c>
      <c r="AH2" s="137" t="s">
        <v>339</v>
      </c>
      <c r="AI2" s="137" t="s">
        <v>339</v>
      </c>
      <c r="AK2" s="137" t="s">
        <v>343</v>
      </c>
      <c r="AM2" s="137" t="s">
        <v>353</v>
      </c>
      <c r="AP2" s="1201" t="s">
        <v>581</v>
      </c>
      <c r="AQ2" s="979" t="s">
        <v>584</v>
      </c>
      <c r="AS2" s="41" t="s">
        <v>371</v>
      </c>
      <c r="AU2" s="42" t="s">
        <v>374</v>
      </c>
      <c r="AW2" s="386" t="s">
        <v>527</v>
      </c>
      <c r="AX2" s="387" t="s">
        <v>527</v>
      </c>
      <c r="AZ2" s="415" t="s">
        <v>560</v>
      </c>
      <c r="BA2" s="416" t="s">
        <v>561</v>
      </c>
      <c r="BC2" s="753" t="s">
        <v>639</v>
      </c>
    </row>
    <row r="3" spans="1:55" ht="101.25">
      <c r="A3" s="6" t="s">
        <v>100</v>
      </c>
      <c r="B3" s="41">
        <v>2001</v>
      </c>
      <c r="C3" s="41">
        <v>2014</v>
      </c>
      <c r="D3" s="41" t="s">
        <v>83</v>
      </c>
      <c r="E3" s="137" t="s">
        <v>185</v>
      </c>
      <c r="F3" s="137" t="s">
        <v>225</v>
      </c>
      <c r="G3" s="137" t="s">
        <v>199</v>
      </c>
      <c r="H3" s="137" t="s">
        <v>203</v>
      </c>
      <c r="I3" s="137" t="s">
        <v>47</v>
      </c>
      <c r="J3" s="137" t="s">
        <v>280</v>
      </c>
      <c r="K3" s="138" t="s">
        <v>246</v>
      </c>
      <c r="L3" s="138" t="s">
        <v>246</v>
      </c>
      <c r="M3" s="138">
        <v>2</v>
      </c>
      <c r="N3" s="624" t="s">
        <v>257</v>
      </c>
      <c r="O3" s="495" t="s">
        <v>606</v>
      </c>
      <c r="P3" s="628" t="s">
        <v>41</v>
      </c>
      <c r="Q3" s="173" t="s">
        <v>299</v>
      </c>
      <c r="R3" s="172" t="s">
        <v>301</v>
      </c>
      <c r="S3" s="174" t="s">
        <v>26</v>
      </c>
      <c r="T3" s="175" t="s">
        <v>30</v>
      </c>
      <c r="U3" s="171" t="s">
        <v>36</v>
      </c>
      <c r="V3" s="983">
        <v>2</v>
      </c>
      <c r="W3" s="428"/>
      <c r="X3" s="429" t="s">
        <v>673</v>
      </c>
      <c r="Y3" s="1071" t="s">
        <v>729</v>
      </c>
      <c r="Z3" s="153"/>
      <c r="AA3" s="713" t="s">
        <v>632</v>
      </c>
      <c r="AB3" s="715"/>
      <c r="AC3" s="41" t="s">
        <v>309</v>
      </c>
      <c r="AD3" s="201" t="s">
        <v>309</v>
      </c>
      <c r="AF3" s="42" t="s">
        <v>36</v>
      </c>
      <c r="AH3" s="137" t="s">
        <v>362</v>
      </c>
      <c r="AI3" s="137" t="s">
        <v>341</v>
      </c>
      <c r="AK3" s="137" t="s">
        <v>344</v>
      </c>
      <c r="AM3" s="137" t="s">
        <v>354</v>
      </c>
      <c r="AP3" s="1201" t="s">
        <v>674</v>
      </c>
      <c r="AQ3" s="979" t="s">
        <v>585</v>
      </c>
      <c r="AS3" s="41" t="s">
        <v>372</v>
      </c>
      <c r="AU3" s="42" t="s">
        <v>375</v>
      </c>
      <c r="AW3" s="386" t="s">
        <v>528</v>
      </c>
      <c r="AX3" s="387" t="s">
        <v>528</v>
      </c>
      <c r="AZ3" s="1081" t="s">
        <v>697</v>
      </c>
      <c r="BA3" s="1089" t="s">
        <v>696</v>
      </c>
      <c r="BC3" s="753" t="s">
        <v>640</v>
      </c>
    </row>
    <row r="4" spans="1:55" ht="101.25">
      <c r="A4" s="6" t="s">
        <v>101</v>
      </c>
      <c r="B4" s="41">
        <v>2002</v>
      </c>
      <c r="C4" s="41">
        <v>2015</v>
      </c>
      <c r="E4" s="137" t="s">
        <v>186</v>
      </c>
      <c r="F4" s="137" t="s">
        <v>226</v>
      </c>
      <c r="H4" s="137" t="s">
        <v>2</v>
      </c>
      <c r="I4" s="137" t="s">
        <v>48</v>
      </c>
      <c r="J4" s="137" t="s">
        <v>281</v>
      </c>
      <c r="K4" s="138" t="s">
        <v>247</v>
      </c>
      <c r="L4" s="138" t="s">
        <v>247</v>
      </c>
      <c r="M4" s="138">
        <v>3</v>
      </c>
      <c r="N4" s="624" t="s">
        <v>284</v>
      </c>
      <c r="O4" s="512" t="s">
        <v>607</v>
      </c>
      <c r="Q4" s="173" t="s">
        <v>22</v>
      </c>
      <c r="R4" s="172" t="s">
        <v>453</v>
      </c>
      <c r="S4" s="174" t="s">
        <v>27</v>
      </c>
      <c r="T4" s="175" t="s">
        <v>31</v>
      </c>
      <c r="U4" s="171" t="s">
        <v>37</v>
      </c>
      <c r="V4" s="983">
        <v>3</v>
      </c>
      <c r="W4" s="428"/>
      <c r="X4" s="429"/>
      <c r="Y4" s="713"/>
      <c r="Z4" s="200"/>
      <c r="AC4" s="41" t="s">
        <v>310</v>
      </c>
      <c r="AD4" s="201" t="s">
        <v>310</v>
      </c>
      <c r="AF4" s="42" t="s">
        <v>37</v>
      </c>
      <c r="AH4" s="42" t="s">
        <v>365</v>
      </c>
      <c r="AK4" s="137" t="s">
        <v>345</v>
      </c>
      <c r="AM4" s="137" t="s">
        <v>355</v>
      </c>
      <c r="AP4" s="1201" t="s">
        <v>673</v>
      </c>
      <c r="AQ4" s="979" t="s">
        <v>588</v>
      </c>
      <c r="AS4" s="41" t="s">
        <v>342</v>
      </c>
      <c r="AU4" s="42" t="s">
        <v>376</v>
      </c>
      <c r="AW4" s="386" t="s">
        <v>529</v>
      </c>
      <c r="AX4" s="387" t="s">
        <v>529</v>
      </c>
      <c r="AZ4" s="1081" t="s">
        <v>709</v>
      </c>
      <c r="BA4" s="1089" t="s">
        <v>708</v>
      </c>
      <c r="BC4" s="753" t="s">
        <v>641</v>
      </c>
    </row>
    <row r="5" spans="1:55" ht="33.75">
      <c r="A5" s="6" t="s">
        <v>102</v>
      </c>
      <c r="B5" s="41">
        <v>2003</v>
      </c>
      <c r="C5" s="41">
        <v>2016</v>
      </c>
      <c r="E5" s="137" t="s">
        <v>187</v>
      </c>
      <c r="F5" s="137" t="s">
        <v>227</v>
      </c>
      <c r="I5" s="137" t="s">
        <v>49</v>
      </c>
      <c r="K5" s="138" t="s">
        <v>245</v>
      </c>
      <c r="L5" s="138" t="s">
        <v>245</v>
      </c>
      <c r="M5" s="138">
        <v>4</v>
      </c>
      <c r="N5" s="625" t="s">
        <v>285</v>
      </c>
      <c r="O5" s="512" t="s">
        <v>608</v>
      </c>
      <c r="Q5" s="173" t="s">
        <v>300</v>
      </c>
      <c r="R5" s="172" t="s">
        <v>302</v>
      </c>
      <c r="T5" s="42" t="s">
        <v>32</v>
      </c>
      <c r="U5" s="171" t="s">
        <v>38</v>
      </c>
      <c r="V5" s="983">
        <v>4</v>
      </c>
      <c r="W5" s="428"/>
      <c r="X5" s="429" t="s">
        <v>582</v>
      </c>
      <c r="Y5" s="713" t="s">
        <v>730</v>
      </c>
      <c r="Z5" s="200">
        <v>1</v>
      </c>
      <c r="AF5" s="42" t="s">
        <v>325</v>
      </c>
      <c r="AH5" s="137" t="s">
        <v>363</v>
      </c>
      <c r="AK5" s="137" t="s">
        <v>346</v>
      </c>
      <c r="AM5" s="137" t="s">
        <v>356</v>
      </c>
      <c r="AP5" s="1201" t="s">
        <v>582</v>
      </c>
      <c r="AQ5" s="979" t="s">
        <v>587</v>
      </c>
      <c r="AU5" s="42" t="s">
        <v>377</v>
      </c>
      <c r="AW5" s="386" t="s">
        <v>530</v>
      </c>
      <c r="AX5" s="387" t="s">
        <v>530</v>
      </c>
      <c r="AZ5" s="1081" t="s">
        <v>724</v>
      </c>
      <c r="BA5" s="1089" t="s">
        <v>723</v>
      </c>
      <c r="BC5" s="753" t="s">
        <v>642</v>
      </c>
    </row>
    <row r="6" spans="1:55" ht="45">
      <c r="A6" s="6" t="s">
        <v>103</v>
      </c>
      <c r="B6" s="41">
        <v>2004</v>
      </c>
      <c r="C6" s="41">
        <v>2017</v>
      </c>
      <c r="E6" s="137" t="s">
        <v>188</v>
      </c>
      <c r="F6" s="140"/>
      <c r="G6" s="141" t="s">
        <v>289</v>
      </c>
      <c r="H6" s="141" t="s">
        <v>256</v>
      </c>
      <c r="I6" s="137" t="s">
        <v>66</v>
      </c>
      <c r="J6" s="141" t="s">
        <v>262</v>
      </c>
      <c r="N6" s="625" t="s">
        <v>286</v>
      </c>
      <c r="O6" s="512" t="s">
        <v>609</v>
      </c>
      <c r="R6" s="172" t="s">
        <v>3</v>
      </c>
      <c r="T6" s="42" t="s">
        <v>33</v>
      </c>
      <c r="U6" s="171" t="s">
        <v>325</v>
      </c>
      <c r="V6" s="983">
        <v>5</v>
      </c>
      <c r="W6" s="428"/>
      <c r="X6" s="713" t="s">
        <v>583</v>
      </c>
      <c r="Y6" s="713" t="s">
        <v>737</v>
      </c>
      <c r="Z6" s="200"/>
      <c r="AA6" s="211"/>
      <c r="AH6" s="137" t="s">
        <v>364</v>
      </c>
      <c r="AK6" s="137" t="s">
        <v>347</v>
      </c>
      <c r="AM6" s="137" t="s">
        <v>357</v>
      </c>
      <c r="AP6" s="1201" t="s">
        <v>583</v>
      </c>
      <c r="AQ6" s="979" t="s">
        <v>586</v>
      </c>
      <c r="AU6" s="212" t="s">
        <v>378</v>
      </c>
      <c r="AW6" s="386" t="s">
        <v>531</v>
      </c>
      <c r="AX6" s="387" t="s">
        <v>531</v>
      </c>
      <c r="AZ6" s="1081" t="s">
        <v>725</v>
      </c>
      <c r="BA6" s="1089" t="s">
        <v>731</v>
      </c>
    </row>
    <row r="7" spans="1:55" ht="33.75">
      <c r="A7" s="6" t="s">
        <v>104</v>
      </c>
      <c r="B7" s="41">
        <v>2005</v>
      </c>
      <c r="E7" s="137" t="s">
        <v>189</v>
      </c>
      <c r="F7" s="140"/>
      <c r="G7" s="137" t="s">
        <v>253</v>
      </c>
      <c r="H7" s="137" t="s">
        <v>255</v>
      </c>
      <c r="I7" s="137" t="s">
        <v>67</v>
      </c>
      <c r="J7" s="137" t="s">
        <v>282</v>
      </c>
      <c r="N7" s="626" t="s">
        <v>287</v>
      </c>
      <c r="O7" s="512" t="s">
        <v>610</v>
      </c>
      <c r="U7" s="171" t="s">
        <v>83</v>
      </c>
      <c r="V7" s="984" t="s">
        <v>67</v>
      </c>
      <c r="W7" s="428"/>
      <c r="X7" s="713" t="s">
        <v>584</v>
      </c>
      <c r="Y7" s="1071" t="s">
        <v>730</v>
      </c>
      <c r="Z7" s="200"/>
      <c r="AA7" s="211"/>
      <c r="AH7" s="137" t="s">
        <v>340</v>
      </c>
      <c r="AK7" s="137" t="s">
        <v>348</v>
      </c>
      <c r="AM7" s="137" t="s">
        <v>358</v>
      </c>
      <c r="AP7" s="1201" t="s">
        <v>584</v>
      </c>
      <c r="AQ7" s="979" t="s">
        <v>673</v>
      </c>
      <c r="AU7" s="212" t="s">
        <v>379</v>
      </c>
      <c r="AW7" s="386" t="s">
        <v>532</v>
      </c>
      <c r="AX7" s="387" t="s">
        <v>532</v>
      </c>
      <c r="AZ7" s="1081" t="s">
        <v>726</v>
      </c>
      <c r="BA7" s="1089" t="s">
        <v>736</v>
      </c>
    </row>
    <row r="8" spans="1:55" ht="112.5">
      <c r="A8" s="6" t="s">
        <v>105</v>
      </c>
      <c r="B8" s="41">
        <v>2006</v>
      </c>
      <c r="E8" s="137" t="s">
        <v>190</v>
      </c>
      <c r="F8" s="140"/>
      <c r="G8" s="137" t="s">
        <v>254</v>
      </c>
      <c r="H8" s="137" t="s">
        <v>261</v>
      </c>
      <c r="I8" s="137" t="s">
        <v>181</v>
      </c>
      <c r="J8" s="137" t="s">
        <v>278</v>
      </c>
      <c r="N8" s="627" t="s">
        <v>288</v>
      </c>
      <c r="O8" s="512" t="s">
        <v>611</v>
      </c>
      <c r="V8" s="984" t="s">
        <v>181</v>
      </c>
      <c r="W8" s="428"/>
      <c r="X8" s="713" t="s">
        <v>585</v>
      </c>
      <c r="Y8" s="1071" t="s">
        <v>730</v>
      </c>
      <c r="Z8" s="200"/>
      <c r="AA8" s="211"/>
      <c r="AK8" s="137" t="s">
        <v>349</v>
      </c>
      <c r="AP8" s="1201" t="s">
        <v>585</v>
      </c>
      <c r="AQ8" s="979" t="s">
        <v>581</v>
      </c>
      <c r="AU8" s="212" t="s">
        <v>380</v>
      </c>
      <c r="AW8" s="386" t="s">
        <v>533</v>
      </c>
      <c r="AX8" s="387" t="s">
        <v>533</v>
      </c>
      <c r="AZ8" s="1081" t="s">
        <v>727</v>
      </c>
      <c r="BA8" s="1089" t="s">
        <v>745</v>
      </c>
    </row>
    <row r="9" spans="1:55" ht="33.75">
      <c r="A9" s="6" t="s">
        <v>106</v>
      </c>
      <c r="B9" s="41">
        <v>2007</v>
      </c>
      <c r="E9" s="137" t="s">
        <v>191</v>
      </c>
      <c r="F9" s="140"/>
      <c r="G9" s="137" t="s">
        <v>261</v>
      </c>
      <c r="I9" s="137" t="s">
        <v>182</v>
      </c>
      <c r="O9" s="512" t="s">
        <v>612</v>
      </c>
      <c r="V9" s="984" t="s">
        <v>182</v>
      </c>
      <c r="W9" s="428"/>
      <c r="X9" s="713" t="s">
        <v>586</v>
      </c>
      <c r="Y9" s="1071" t="s">
        <v>729</v>
      </c>
      <c r="Z9" s="200">
        <v>1</v>
      </c>
      <c r="AA9" s="211"/>
      <c r="AK9" s="137" t="s">
        <v>350</v>
      </c>
      <c r="AP9" s="1201" t="s">
        <v>588</v>
      </c>
      <c r="AQ9" s="979"/>
      <c r="AW9" s="386" t="s">
        <v>534</v>
      </c>
      <c r="AX9" s="387" t="s">
        <v>534</v>
      </c>
      <c r="AZ9" s="1081" t="s">
        <v>728</v>
      </c>
      <c r="BA9" s="1089" t="s">
        <v>742</v>
      </c>
    </row>
    <row r="10" spans="1:55" ht="45">
      <c r="A10" s="6" t="s">
        <v>107</v>
      </c>
      <c r="B10" s="41">
        <v>2008</v>
      </c>
      <c r="E10" s="137" t="s">
        <v>192</v>
      </c>
      <c r="F10" s="140"/>
      <c r="I10" s="137" t="s">
        <v>206</v>
      </c>
      <c r="O10" s="512" t="s">
        <v>613</v>
      </c>
      <c r="V10" s="985" t="s">
        <v>206</v>
      </c>
      <c r="W10" s="982"/>
      <c r="X10" s="980" t="s">
        <v>587</v>
      </c>
      <c r="Y10" s="981" t="s">
        <v>741</v>
      </c>
      <c r="Z10" s="200"/>
      <c r="AP10" s="1201" t="s">
        <v>587</v>
      </c>
      <c r="AQ10" s="979"/>
      <c r="AW10" s="386" t="s">
        <v>535</v>
      </c>
      <c r="AX10" s="387" t="s">
        <v>535</v>
      </c>
    </row>
    <row r="11" spans="1:55" ht="22.5">
      <c r="A11" s="6" t="s">
        <v>108</v>
      </c>
      <c r="B11" s="41">
        <v>2009</v>
      </c>
      <c r="E11" s="137" t="s">
        <v>193</v>
      </c>
      <c r="F11" s="140"/>
      <c r="I11" s="137" t="s">
        <v>207</v>
      </c>
      <c r="O11" s="495" t="s">
        <v>614</v>
      </c>
      <c r="V11" s="984" t="s">
        <v>207</v>
      </c>
      <c r="W11" s="430"/>
      <c r="X11" s="429" t="s">
        <v>588</v>
      </c>
      <c r="Y11" s="713" t="s">
        <v>740</v>
      </c>
      <c r="Z11" s="200"/>
      <c r="AP11" s="1201" t="s">
        <v>586</v>
      </c>
      <c r="AQ11" s="702"/>
      <c r="AW11" s="386" t="s">
        <v>536</v>
      </c>
      <c r="AX11" s="387" t="s">
        <v>536</v>
      </c>
    </row>
    <row r="12" spans="1:55" ht="33.75">
      <c r="A12" s="6" t="s">
        <v>63</v>
      </c>
      <c r="B12" s="41">
        <v>2010</v>
      </c>
      <c r="E12" s="137" t="s">
        <v>194</v>
      </c>
      <c r="F12" s="140"/>
      <c r="G12" s="141" t="s">
        <v>290</v>
      </c>
      <c r="H12" s="141" t="s">
        <v>258</v>
      </c>
      <c r="I12" s="137" t="s">
        <v>208</v>
      </c>
      <c r="O12" s="495" t="s">
        <v>3</v>
      </c>
      <c r="V12" s="984" t="s">
        <v>208</v>
      </c>
      <c r="W12" s="513"/>
      <c r="X12" s="429" t="s">
        <v>669</v>
      </c>
      <c r="Y12" s="1071" t="s">
        <v>729</v>
      </c>
      <c r="AP12" s="1037"/>
      <c r="AW12" s="386" t="s">
        <v>207</v>
      </c>
      <c r="AX12" s="387" t="s">
        <v>207</v>
      </c>
    </row>
    <row r="13" spans="1:55" ht="22.5">
      <c r="A13" s="6" t="s">
        <v>109</v>
      </c>
      <c r="B13" s="41">
        <v>2011</v>
      </c>
      <c r="E13" s="137" t="s">
        <v>195</v>
      </c>
      <c r="F13" s="140"/>
      <c r="G13" s="137" t="s">
        <v>259</v>
      </c>
      <c r="H13" s="137" t="s">
        <v>260</v>
      </c>
      <c r="I13" s="137" t="s">
        <v>209</v>
      </c>
      <c r="V13" s="984" t="s">
        <v>209</v>
      </c>
      <c r="W13" s="513"/>
      <c r="X13" s="513"/>
      <c r="Y13" s="513"/>
      <c r="AW13" s="386" t="s">
        <v>208</v>
      </c>
      <c r="AX13" s="387" t="s">
        <v>208</v>
      </c>
    </row>
    <row r="14" spans="1:55" ht="45">
      <c r="A14" s="6" t="s">
        <v>64</v>
      </c>
      <c r="B14" s="41">
        <v>2012</v>
      </c>
      <c r="G14" s="137" t="s">
        <v>261</v>
      </c>
      <c r="H14" s="137" t="s">
        <v>261</v>
      </c>
      <c r="I14" s="137" t="s">
        <v>210</v>
      </c>
      <c r="N14" s="93" t="s">
        <v>314</v>
      </c>
      <c r="V14" s="983">
        <v>13</v>
      </c>
      <c r="W14" s="428"/>
      <c r="X14" s="429" t="s">
        <v>674</v>
      </c>
      <c r="Y14" s="1071" t="s">
        <v>729</v>
      </c>
      <c r="AW14" s="386" t="s">
        <v>209</v>
      </c>
      <c r="AX14" s="387" t="s">
        <v>209</v>
      </c>
    </row>
    <row r="15" spans="1:55" ht="63.75">
      <c r="A15" s="6" t="s">
        <v>437</v>
      </c>
      <c r="B15" s="41">
        <v>2013</v>
      </c>
      <c r="I15" s="137" t="s">
        <v>211</v>
      </c>
      <c r="N15" s="170" t="s">
        <v>322</v>
      </c>
      <c r="V15" s="496"/>
      <c r="W15" s="496"/>
      <c r="X15" s="210"/>
      <c r="Y15" s="496"/>
      <c r="AW15" s="386" t="s">
        <v>210</v>
      </c>
      <c r="AX15" s="387" t="s">
        <v>210</v>
      </c>
    </row>
    <row r="16" spans="1:55" ht="21" customHeight="1">
      <c r="A16" s="6" t="s">
        <v>110</v>
      </c>
      <c r="B16" s="41">
        <v>2014</v>
      </c>
      <c r="I16" s="137" t="s">
        <v>212</v>
      </c>
      <c r="N16" s="170" t="s">
        <v>321</v>
      </c>
      <c r="AW16" s="386" t="s">
        <v>211</v>
      </c>
      <c r="AX16" s="387" t="s">
        <v>211</v>
      </c>
    </row>
    <row r="17" spans="1:50" ht="21" customHeight="1">
      <c r="A17" s="6" t="s">
        <v>111</v>
      </c>
      <c r="B17" s="41">
        <v>2015</v>
      </c>
      <c r="I17" s="137" t="s">
        <v>213</v>
      </c>
      <c r="N17" s="170" t="s">
        <v>320</v>
      </c>
      <c r="X17" s="210"/>
      <c r="AW17" s="386" t="s">
        <v>212</v>
      </c>
      <c r="AX17" s="387" t="s">
        <v>212</v>
      </c>
    </row>
    <row r="18" spans="1:50" ht="21" customHeight="1">
      <c r="A18" s="6" t="s">
        <v>112</v>
      </c>
      <c r="B18" s="41">
        <v>2016</v>
      </c>
      <c r="I18" s="137" t="s">
        <v>214</v>
      </c>
      <c r="N18" s="170" t="s">
        <v>319</v>
      </c>
      <c r="X18" s="210"/>
      <c r="AW18" s="386" t="s">
        <v>213</v>
      </c>
      <c r="AX18" s="387" t="s">
        <v>213</v>
      </c>
    </row>
    <row r="19" spans="1:50" ht="21" customHeight="1">
      <c r="A19" s="6" t="s">
        <v>113</v>
      </c>
      <c r="B19" s="41">
        <v>2017</v>
      </c>
      <c r="I19" s="137" t="s">
        <v>215</v>
      </c>
      <c r="N19" s="170" t="s">
        <v>318</v>
      </c>
      <c r="X19" s="210"/>
      <c r="AW19" s="386" t="s">
        <v>214</v>
      </c>
      <c r="AX19" s="387" t="s">
        <v>214</v>
      </c>
    </row>
    <row r="20" spans="1:50" ht="21" customHeight="1">
      <c r="A20" s="6" t="s">
        <v>114</v>
      </c>
      <c r="B20" s="41">
        <v>2018</v>
      </c>
      <c r="I20" s="137" t="s">
        <v>216</v>
      </c>
      <c r="N20" s="170" t="s">
        <v>317</v>
      </c>
      <c r="AW20" s="386" t="s">
        <v>215</v>
      </c>
      <c r="AX20" s="387" t="s">
        <v>215</v>
      </c>
    </row>
    <row r="21" spans="1:50" ht="21" customHeight="1">
      <c r="A21" s="6" t="s">
        <v>115</v>
      </c>
      <c r="B21" s="41">
        <v>2019</v>
      </c>
      <c r="I21" s="137" t="s">
        <v>217</v>
      </c>
      <c r="N21" s="170" t="s">
        <v>316</v>
      </c>
      <c r="AW21" s="386" t="s">
        <v>216</v>
      </c>
      <c r="AX21" s="387" t="s">
        <v>216</v>
      </c>
    </row>
    <row r="22" spans="1:50" ht="21" customHeight="1">
      <c r="A22" s="6" t="s">
        <v>116</v>
      </c>
      <c r="B22" s="41">
        <v>2020</v>
      </c>
      <c r="N22" s="170" t="s">
        <v>315</v>
      </c>
      <c r="AW22" s="386" t="s">
        <v>217</v>
      </c>
      <c r="AX22" s="387" t="s">
        <v>217</v>
      </c>
    </row>
    <row r="23" spans="1:50" ht="21" customHeight="1">
      <c r="A23" s="6" t="s">
        <v>117</v>
      </c>
      <c r="B23" s="41">
        <v>2021</v>
      </c>
      <c r="AW23" s="386" t="s">
        <v>537</v>
      </c>
      <c r="AX23" s="387" t="s">
        <v>537</v>
      </c>
    </row>
    <row r="24" spans="1:50" ht="21" customHeight="1">
      <c r="A24" s="6" t="s">
        <v>118</v>
      </c>
      <c r="B24" s="41">
        <v>2022</v>
      </c>
      <c r="AW24" s="386" t="s">
        <v>538</v>
      </c>
      <c r="AX24" s="387" t="s">
        <v>538</v>
      </c>
    </row>
    <row r="25" spans="1:50">
      <c r="A25" s="6" t="s">
        <v>119</v>
      </c>
      <c r="B25" s="41">
        <v>2023</v>
      </c>
      <c r="AW25" s="386" t="s">
        <v>539</v>
      </c>
      <c r="AX25" s="387" t="s">
        <v>539</v>
      </c>
    </row>
    <row r="26" spans="1:50">
      <c r="A26" s="6" t="s">
        <v>120</v>
      </c>
      <c r="B26" s="41">
        <v>2024</v>
      </c>
      <c r="AX26" s="387" t="s">
        <v>540</v>
      </c>
    </row>
    <row r="27" spans="1:50">
      <c r="A27" s="6" t="s">
        <v>121</v>
      </c>
      <c r="B27" s="41">
        <v>2025</v>
      </c>
      <c r="AX27" s="387" t="s">
        <v>541</v>
      </c>
    </row>
    <row r="28" spans="1:50">
      <c r="A28" s="6" t="s">
        <v>122</v>
      </c>
      <c r="D28" s="262"/>
      <c r="E28" s="263"/>
      <c r="F28" s="263"/>
      <c r="H28" s="264" t="s">
        <v>405</v>
      </c>
      <c r="AX28" s="387" t="s">
        <v>542</v>
      </c>
    </row>
    <row r="29" spans="1:50">
      <c r="A29" s="6" t="s">
        <v>123</v>
      </c>
      <c r="D29" s="265" t="s">
        <v>406</v>
      </c>
      <c r="E29" s="266" t="str">
        <f>IF(periodStart = "","", periodStart)</f>
        <v>01.01.2020</v>
      </c>
      <c r="F29" s="266" t="str">
        <f>IF(periodEnd = "","", periodEnd)</f>
        <v>31.12.2022</v>
      </c>
      <c r="H29" s="267" t="s">
        <v>2284</v>
      </c>
      <c r="AX29" s="387" t="s">
        <v>543</v>
      </c>
    </row>
    <row r="30" spans="1:50">
      <c r="A30" s="6" t="s">
        <v>124</v>
      </c>
      <c r="D30" s="268"/>
      <c r="E30" s="269"/>
      <c r="F30" s="269"/>
      <c r="AX30" s="387" t="s">
        <v>544</v>
      </c>
    </row>
    <row r="31" spans="1:50" ht="12.75">
      <c r="A31" s="6" t="s">
        <v>125</v>
      </c>
      <c r="D31" s="262"/>
      <c r="E31" s="263"/>
      <c r="F31" s="263"/>
      <c r="H31" s="270"/>
      <c r="AX31" s="387" t="s">
        <v>545</v>
      </c>
    </row>
    <row r="32" spans="1:50">
      <c r="A32" s="6" t="s">
        <v>126</v>
      </c>
      <c r="D32" s="265" t="s">
        <v>407</v>
      </c>
      <c r="E32" s="271"/>
      <c r="F32" s="271"/>
      <c r="H32" s="272" t="s">
        <v>408</v>
      </c>
      <c r="O32" s="496" t="s">
        <v>605</v>
      </c>
      <c r="AX32" s="387" t="s">
        <v>546</v>
      </c>
    </row>
    <row r="33" spans="1:50">
      <c r="A33" s="6" t="s">
        <v>127</v>
      </c>
      <c r="O33" s="496" t="s">
        <v>606</v>
      </c>
      <c r="AX33" s="387" t="s">
        <v>547</v>
      </c>
    </row>
    <row r="34" spans="1:50">
      <c r="A34" s="6" t="s">
        <v>128</v>
      </c>
      <c r="O34" s="496" t="s">
        <v>607</v>
      </c>
      <c r="AX34" s="387" t="s">
        <v>548</v>
      </c>
    </row>
    <row r="35" spans="1:50">
      <c r="A35" s="6" t="s">
        <v>129</v>
      </c>
      <c r="O35" s="496" t="s">
        <v>608</v>
      </c>
      <c r="X35" s="496"/>
      <c r="Y35" s="496"/>
      <c r="AX35" s="387" t="s">
        <v>549</v>
      </c>
    </row>
    <row r="36" spans="1:50">
      <c r="A36" s="6" t="s">
        <v>93</v>
      </c>
      <c r="O36" s="496" t="s">
        <v>609</v>
      </c>
      <c r="AX36" s="387" t="s">
        <v>550</v>
      </c>
    </row>
    <row r="37" spans="1:50">
      <c r="A37" s="6" t="s">
        <v>94</v>
      </c>
      <c r="O37" s="496" t="s">
        <v>610</v>
      </c>
      <c r="AX37" s="387" t="s">
        <v>551</v>
      </c>
    </row>
    <row r="38" spans="1:50">
      <c r="A38" s="6" t="s">
        <v>95</v>
      </c>
      <c r="O38" s="496" t="s">
        <v>611</v>
      </c>
      <c r="AX38" s="387" t="s">
        <v>552</v>
      </c>
    </row>
    <row r="39" spans="1:50">
      <c r="A39" s="6" t="s">
        <v>96</v>
      </c>
      <c r="O39" s="496" t="s">
        <v>612</v>
      </c>
      <c r="AX39" s="387" t="s">
        <v>500</v>
      </c>
    </row>
    <row r="40" spans="1:50">
      <c r="A40" s="6" t="s">
        <v>97</v>
      </c>
      <c r="O40" s="496" t="s">
        <v>613</v>
      </c>
      <c r="AX40" s="387" t="s">
        <v>501</v>
      </c>
    </row>
    <row r="41" spans="1:50">
      <c r="A41" s="6" t="s">
        <v>98</v>
      </c>
      <c r="O41" s="496" t="s">
        <v>614</v>
      </c>
      <c r="AX41" s="387" t="s">
        <v>502</v>
      </c>
    </row>
    <row r="42" spans="1:50">
      <c r="A42" s="6" t="s">
        <v>130</v>
      </c>
      <c r="AX42" s="387" t="s">
        <v>503</v>
      </c>
    </row>
    <row r="43" spans="1:50">
      <c r="A43" s="6" t="s">
        <v>131</v>
      </c>
      <c r="AX43" s="387" t="s">
        <v>504</v>
      </c>
    </row>
    <row r="44" spans="1:50">
      <c r="A44" s="6" t="s">
        <v>132</v>
      </c>
      <c r="AX44" s="387" t="s">
        <v>505</v>
      </c>
    </row>
    <row r="45" spans="1:50">
      <c r="A45" s="6" t="s">
        <v>133</v>
      </c>
      <c r="AX45" s="387" t="s">
        <v>506</v>
      </c>
    </row>
    <row r="46" spans="1:50">
      <c r="A46" s="6" t="s">
        <v>134</v>
      </c>
      <c r="AX46" s="387" t="s">
        <v>507</v>
      </c>
    </row>
    <row r="47" spans="1:50">
      <c r="A47" s="6" t="s">
        <v>155</v>
      </c>
      <c r="AX47" s="387" t="s">
        <v>508</v>
      </c>
    </row>
    <row r="48" spans="1:50">
      <c r="A48" s="6" t="s">
        <v>156</v>
      </c>
      <c r="AX48" s="387" t="s">
        <v>509</v>
      </c>
    </row>
    <row r="49" spans="1:50">
      <c r="A49" s="6" t="s">
        <v>157</v>
      </c>
      <c r="AX49" s="387" t="s">
        <v>510</v>
      </c>
    </row>
    <row r="50" spans="1:50">
      <c r="A50" s="6" t="s">
        <v>135</v>
      </c>
      <c r="AX50" s="387" t="s">
        <v>511</v>
      </c>
    </row>
    <row r="51" spans="1:50">
      <c r="A51" s="6" t="s">
        <v>136</v>
      </c>
      <c r="AX51" s="387" t="s">
        <v>512</v>
      </c>
    </row>
    <row r="52" spans="1:50">
      <c r="A52" s="6" t="s">
        <v>137</v>
      </c>
      <c r="AX52" s="387" t="s">
        <v>513</v>
      </c>
    </row>
    <row r="53" spans="1:50">
      <c r="A53" s="6" t="s">
        <v>138</v>
      </c>
      <c r="X53" s="449"/>
      <c r="AX53" s="387" t="s">
        <v>514</v>
      </c>
    </row>
    <row r="54" spans="1:50">
      <c r="A54" s="6" t="s">
        <v>139</v>
      </c>
      <c r="X54" s="449"/>
      <c r="AX54" s="387" t="s">
        <v>515</v>
      </c>
    </row>
    <row r="55" spans="1:50">
      <c r="A55" s="6" t="s">
        <v>140</v>
      </c>
      <c r="X55" s="449"/>
      <c r="AX55" s="387" t="s">
        <v>516</v>
      </c>
    </row>
    <row r="56" spans="1:50">
      <c r="A56" s="6" t="s">
        <v>141</v>
      </c>
      <c r="X56" s="449"/>
      <c r="AX56" s="387" t="s">
        <v>517</v>
      </c>
    </row>
    <row r="57" spans="1:50">
      <c r="A57" s="6" t="s">
        <v>385</v>
      </c>
      <c r="X57" s="449"/>
      <c r="AX57" s="387" t="s">
        <v>518</v>
      </c>
    </row>
    <row r="58" spans="1:50">
      <c r="A58" s="6" t="s">
        <v>142</v>
      </c>
      <c r="X58" s="449"/>
      <c r="AX58" s="387" t="s">
        <v>519</v>
      </c>
    </row>
    <row r="59" spans="1:50">
      <c r="A59" s="6" t="s">
        <v>143</v>
      </c>
      <c r="X59" s="449"/>
      <c r="AX59" s="387" t="s">
        <v>520</v>
      </c>
    </row>
    <row r="60" spans="1:50">
      <c r="A60" s="6" t="s">
        <v>144</v>
      </c>
      <c r="X60" s="449"/>
      <c r="AX60" s="387" t="s">
        <v>521</v>
      </c>
    </row>
    <row r="61" spans="1:50">
      <c r="A61" s="6" t="s">
        <v>145</v>
      </c>
      <c r="X61" s="449"/>
      <c r="AX61" s="387" t="s">
        <v>522</v>
      </c>
    </row>
    <row r="62" spans="1:50">
      <c r="A62" s="6" t="s">
        <v>88</v>
      </c>
      <c r="X62" s="449"/>
    </row>
    <row r="63" spans="1:50">
      <c r="A63" s="6" t="s">
        <v>146</v>
      </c>
    </row>
    <row r="64" spans="1:50">
      <c r="A64" s="6" t="s">
        <v>147</v>
      </c>
    </row>
    <row r="65" spans="1:1">
      <c r="A65" s="6" t="s">
        <v>148</v>
      </c>
    </row>
    <row r="66" spans="1:1">
      <c r="A66" s="6" t="s">
        <v>149</v>
      </c>
    </row>
    <row r="67" spans="1:1">
      <c r="A67" s="6" t="s">
        <v>150</v>
      </c>
    </row>
    <row r="68" spans="1:1">
      <c r="A68" s="6" t="s">
        <v>151</v>
      </c>
    </row>
    <row r="69" spans="1:1">
      <c r="A69" s="6" t="s">
        <v>152</v>
      </c>
    </row>
    <row r="70" spans="1:1">
      <c r="A70" s="6" t="s">
        <v>153</v>
      </c>
    </row>
    <row r="71" spans="1:1">
      <c r="A71" s="6" t="s">
        <v>154</v>
      </c>
    </row>
    <row r="72" spans="1:1">
      <c r="A72" s="6" t="s">
        <v>158</v>
      </c>
    </row>
    <row r="73" spans="1:1">
      <c r="A73" s="6" t="s">
        <v>159</v>
      </c>
    </row>
    <row r="74" spans="1:1">
      <c r="A74" s="6" t="s">
        <v>160</v>
      </c>
    </row>
    <row r="75" spans="1:1">
      <c r="A75" s="6" t="s">
        <v>161</v>
      </c>
    </row>
    <row r="76" spans="1:1">
      <c r="A76" s="6" t="s">
        <v>162</v>
      </c>
    </row>
    <row r="77" spans="1:1">
      <c r="A77" s="6" t="s">
        <v>163</v>
      </c>
    </row>
    <row r="78" spans="1:1">
      <c r="A78" s="6" t="s">
        <v>164</v>
      </c>
    </row>
    <row r="79" spans="1:1">
      <c r="A79" s="6" t="s">
        <v>92</v>
      </c>
    </row>
    <row r="80" spans="1:1">
      <c r="A80" s="6" t="s">
        <v>165</v>
      </c>
    </row>
    <row r="81" spans="1:1">
      <c r="A81" s="6" t="s">
        <v>166</v>
      </c>
    </row>
    <row r="82" spans="1:1">
      <c r="A82" s="6" t="s">
        <v>167</v>
      </c>
    </row>
    <row r="83" spans="1:1">
      <c r="A83" s="6" t="s">
        <v>42</v>
      </c>
    </row>
    <row r="84" spans="1:1">
      <c r="A84" s="6" t="s">
        <v>43</v>
      </c>
    </row>
    <row r="85" spans="1:1">
      <c r="A85" s="6" t="s">
        <v>44</v>
      </c>
    </row>
    <row r="86" spans="1:1">
      <c r="A86" s="6" t="s">
        <v>45</v>
      </c>
    </row>
    <row r="87" spans="1:1">
      <c r="A87" s="6" t="s">
        <v>46</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88"/>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65"/>
  </cols>
  <sheetData>
    <row r="1" spans="1:1">
      <c r="A1" s="1066"/>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38"/>
  <sheetViews>
    <sheetView showGridLines="0" workbookViewId="0"/>
  </sheetViews>
  <sheetFormatPr defaultRowHeight="11.25"/>
  <sheetData>
    <row r="1" spans="1:1">
      <c r="A1" s="1169">
        <f>IF('Форма 4.10.2 | Т-ТЭ | &gt;=25МВт'!$O$22="",1,0)</f>
        <v>1</v>
      </c>
    </row>
    <row r="2" spans="1:1">
      <c r="A2" s="1169">
        <f>IF('Форма 4.10.2 | Т-ТЭ | &gt;=25МВт'!$O$23="",1,0)</f>
        <v>1</v>
      </c>
    </row>
    <row r="3" spans="1:1">
      <c r="A3" s="1169">
        <f>IF('Форма 4.10.2 | Т-ТЭ | &gt;=25МВт'!$M$24="",1,0)</f>
        <v>1</v>
      </c>
    </row>
    <row r="4" spans="1:1">
      <c r="A4" s="1169">
        <f>IF('Форма 4.10.2 | Т-ТЭ | &gt;=25МВт'!$R$24="",1,0)</f>
        <v>1</v>
      </c>
    </row>
    <row r="5" spans="1:1">
      <c r="A5" s="1169">
        <f>IF('Форма 4.10.2 | Т-ТЭ | &gt;=25МВт'!$T$24="",1,0)</f>
        <v>1</v>
      </c>
    </row>
    <row r="6" spans="1:1">
      <c r="A6" s="1169">
        <f>IF('Форма 4.10.2 | Т-ТЭ | &gt;=25МВт'!$S$24="",1,0)</f>
        <v>0</v>
      </c>
    </row>
    <row r="7" spans="1:1">
      <c r="A7" s="1169">
        <f>IF('Форма 4.10.2 | Т-ТЭ | &gt;=25МВт'!$U$24="",1,0)</f>
        <v>0</v>
      </c>
    </row>
    <row r="8" spans="1:1">
      <c r="A8" s="1169">
        <f>IF('Форма 4.10.2 | Т-ТЭ | ТСО'!$O$22="",1,0)</f>
        <v>1</v>
      </c>
    </row>
    <row r="9" spans="1:1">
      <c r="A9" s="1169">
        <f>IF('Форма 4.10.2 | Т-ТЭ | ТСО'!$O$23="",1,0)</f>
        <v>1</v>
      </c>
    </row>
    <row r="10" spans="1:1">
      <c r="A10" s="1169">
        <f>IF('Форма 4.10.2 | Т-ТЭ | ТСО'!$M$24="",1,0)</f>
        <v>1</v>
      </c>
    </row>
    <row r="11" spans="1:1">
      <c r="A11" s="1169">
        <f>IF('Форма 4.10.2 | Т-ТЭ | ТСО'!$R$24="",1,0)</f>
        <v>1</v>
      </c>
    </row>
    <row r="12" spans="1:1">
      <c r="A12" s="1169">
        <f>IF('Форма 4.10.2 | Т-ТЭ | ТСО'!$T$24="",1,0)</f>
        <v>1</v>
      </c>
    </row>
    <row r="13" spans="1:1">
      <c r="A13" s="1169">
        <f>IF('Форма 4.10.2 | Т-ТЭ | ТСО'!$S$24="",1,0)</f>
        <v>0</v>
      </c>
    </row>
    <row r="14" spans="1:1">
      <c r="A14" s="1169">
        <f>IF('Форма 4.10.2 | Т-ТЭ | ТСО'!$U$24="",1,0)</f>
        <v>0</v>
      </c>
    </row>
    <row r="15" spans="1:1">
      <c r="A15" s="1169">
        <f>IF('Форма 4.10.2 | Т-ТЭ | потр'!$O$22="",1,0)</f>
        <v>0</v>
      </c>
    </row>
    <row r="16" spans="1:1">
      <c r="A16" s="1169">
        <f>IF('Форма 4.10.2 | Т-ТЭ | потр'!$O$23="",1,0)</f>
        <v>0</v>
      </c>
    </row>
    <row r="17" spans="1:1">
      <c r="A17" s="1169">
        <f>IF('Форма 4.10.2 | Т-ТЭ | потр'!$M$24="",1,0)</f>
        <v>0</v>
      </c>
    </row>
    <row r="18" spans="1:1">
      <c r="A18" s="1169">
        <f>IF('Форма 4.10.2 | Т-ТЭ | потр'!$R$24="",1,0)</f>
        <v>0</v>
      </c>
    </row>
    <row r="19" spans="1:1">
      <c r="A19" s="1169">
        <f>IF('Форма 4.10.2 | Т-ТЭ | потр'!$T$24="",1,0)</f>
        <v>0</v>
      </c>
    </row>
    <row r="20" spans="1:1">
      <c r="A20" s="1169">
        <f>IF('Форма 4.10.2 | Т-ТЭ | потр'!$S$24="",1,0)</f>
        <v>0</v>
      </c>
    </row>
    <row r="21" spans="1:1">
      <c r="A21" s="1169">
        <f>IF('Форма 4.10.2 | Т-ТЭ | потр'!$U$24="",1,0)</f>
        <v>0</v>
      </c>
    </row>
    <row r="22" spans="1:1">
      <c r="A22" s="1169">
        <f>IF('Форма 4.10.2 | Т-ТЭ | предел'!$O$24="",1,0)</f>
        <v>1</v>
      </c>
    </row>
    <row r="23" spans="1:1">
      <c r="A23" s="1169">
        <f>IF('Форма 4.10.2 | Т-ТЭ | предел'!$O$25="",1,0)</f>
        <v>1</v>
      </c>
    </row>
    <row r="24" spans="1:1">
      <c r="A24" s="1169">
        <f>IF('Форма 4.10.2 | Т-ТЭ | предел'!$M$26="",1,0)</f>
        <v>1</v>
      </c>
    </row>
    <row r="25" spans="1:1">
      <c r="A25" s="1169">
        <f>IF('Форма 4.10.2 | Т-ТЭ | предел'!$R$26="",1,0)</f>
        <v>1</v>
      </c>
    </row>
    <row r="26" spans="1:1">
      <c r="A26" s="1169">
        <f>IF('Форма 4.10.2 | Т-ТЭ | предел'!$T$26="",1,0)</f>
        <v>1</v>
      </c>
    </row>
    <row r="27" spans="1:1">
      <c r="A27" s="1169">
        <f>IF('Форма 4.10.2 | Т-ТЭ | предел'!$S$26="",1,0)</f>
        <v>0</v>
      </c>
    </row>
    <row r="28" spans="1:1">
      <c r="A28" s="1169">
        <f>IF('Форма 4.10.2 | Т-ТЭ | предел'!$U$26="",1,0)</f>
        <v>0</v>
      </c>
    </row>
    <row r="29" spans="1:1">
      <c r="A29" s="1169">
        <f>IF('Форма 4.10.2 | Т-ТЭ | индикат'!$O$7="",1,0)</f>
        <v>1</v>
      </c>
    </row>
    <row r="30" spans="1:1">
      <c r="A30" s="1169">
        <f>IF('Форма 4.10.2 | Т-ТЭ | индикат'!$O$24="",1,0)</f>
        <v>1</v>
      </c>
    </row>
    <row r="31" spans="1:1">
      <c r="A31" s="1169">
        <f>IF('Форма 4.10.2 | Т-ТЭ | индикат'!$O$25="",1,0)</f>
        <v>1</v>
      </c>
    </row>
    <row r="32" spans="1:1">
      <c r="A32" s="1169">
        <f>IF('Форма 4.10.2 | Т-ТЭ | индикат'!$M$26="",1,0)</f>
        <v>1</v>
      </c>
    </row>
    <row r="33" spans="1:1">
      <c r="A33" s="1169">
        <f>IF('Форма 4.10.2 | Т-ТЭ | индикат'!$R$26="",1,0)</f>
        <v>1</v>
      </c>
    </row>
    <row r="34" spans="1:1">
      <c r="A34" s="1169">
        <f>IF('Форма 4.10.2 | Т-ТЭ | индикат'!$T$26="",1,0)</f>
        <v>1</v>
      </c>
    </row>
    <row r="35" spans="1:1">
      <c r="A35" s="1169">
        <f>IF('Форма 4.10.2 | Т-ТЭ | индикат'!$S$26="",1,0)</f>
        <v>0</v>
      </c>
    </row>
    <row r="36" spans="1:1">
      <c r="A36" s="1169">
        <f>IF('Форма 4.10.2 | Т-ТЭ | индикат'!$U$26="",1,0)</f>
        <v>0</v>
      </c>
    </row>
    <row r="37" spans="1:1">
      <c r="A37" s="1169">
        <f>IF('Форма 4.10.2 | Резерв мощности'!$O$22="",1,0)</f>
        <v>1</v>
      </c>
    </row>
    <row r="38" spans="1:1">
      <c r="A38" s="1169">
        <f>IF('Форма 4.10.2 | Резерв мощности'!$O$23="",1,0)</f>
        <v>1</v>
      </c>
    </row>
    <row r="39" spans="1:1">
      <c r="A39" s="1169">
        <f>IF('Форма 4.10.2 | Резерв мощности'!$M$24="",1,0)</f>
        <v>1</v>
      </c>
    </row>
    <row r="40" spans="1:1">
      <c r="A40" s="1169">
        <f>IF('Форма 4.10.2 | Резерв мощности'!$O$24="",1,0)</f>
        <v>1</v>
      </c>
    </row>
    <row r="41" spans="1:1">
      <c r="A41" s="1169">
        <f>IF('Форма 4.10.2 | Резерв мощности'!$R$24="",1,0)</f>
        <v>1</v>
      </c>
    </row>
    <row r="42" spans="1:1">
      <c r="A42" s="1169">
        <f>IF('Форма 4.10.2 | Резерв мощности'!$T$24="",1,0)</f>
        <v>1</v>
      </c>
    </row>
    <row r="43" spans="1:1">
      <c r="A43" s="1169">
        <f>IF('Форма 4.10.2 | Резерв мощности'!$S$24="",1,0)</f>
        <v>0</v>
      </c>
    </row>
    <row r="44" spans="1:1">
      <c r="A44" s="1169">
        <f>IF('Форма 4.10.2 | Резерв мощности'!$U$24="",1,0)</f>
        <v>0</v>
      </c>
    </row>
    <row r="45" spans="1:1">
      <c r="A45" s="1169">
        <f>IF('Форма 4.10.3 | Т-ТН'!$O$23="",1,0)</f>
        <v>0</v>
      </c>
    </row>
    <row r="46" spans="1:1">
      <c r="A46" s="1169">
        <f>IF('Форма 4.10.3 | Т-ТН'!$M$24="",1,0)</f>
        <v>0</v>
      </c>
    </row>
    <row r="47" spans="1:1">
      <c r="A47" s="1169">
        <f>IF('Форма 4.10.3 | Т-ТН'!$R$24="",1,0)</f>
        <v>0</v>
      </c>
    </row>
    <row r="48" spans="1:1">
      <c r="A48" s="1169">
        <f>IF('Форма 4.10.3 | Т-ТН'!$T$24="",1,0)</f>
        <v>0</v>
      </c>
    </row>
    <row r="49" spans="1:1">
      <c r="A49" s="1169">
        <f>IF('Форма 4.10.3 | Т-ТН'!$S$24="",1,0)</f>
        <v>0</v>
      </c>
    </row>
    <row r="50" spans="1:1">
      <c r="A50" s="1169">
        <f>IF('Форма 4.10.3 | Т-ТН'!$U$24="",1,0)</f>
        <v>0</v>
      </c>
    </row>
    <row r="51" spans="1:1">
      <c r="A51" s="1169">
        <f>IF('Форма 4.10.3 | Т-передача ТЭ'!$O$23="",1,0)</f>
        <v>1</v>
      </c>
    </row>
    <row r="52" spans="1:1">
      <c r="A52" s="1169">
        <f>IF('Форма 4.10.3 | Т-передача ТЭ'!$M$24="",1,0)</f>
        <v>1</v>
      </c>
    </row>
    <row r="53" spans="1:1">
      <c r="A53" s="1169">
        <f>IF('Форма 4.10.3 | Т-передача ТЭ'!$R$24="",1,0)</f>
        <v>1</v>
      </c>
    </row>
    <row r="54" spans="1:1">
      <c r="A54" s="1169">
        <f>IF('Форма 4.10.3 | Т-передача ТЭ'!$T$24="",1,0)</f>
        <v>1</v>
      </c>
    </row>
    <row r="55" spans="1:1">
      <c r="A55" s="1169">
        <f>IF('Форма 4.10.3 | Т-передача ТЭ'!$S$24="",1,0)</f>
        <v>0</v>
      </c>
    </row>
    <row r="56" spans="1:1">
      <c r="A56" s="1169">
        <f>IF('Форма 4.10.3 | Т-передача ТЭ'!$U$24="",1,0)</f>
        <v>0</v>
      </c>
    </row>
    <row r="57" spans="1:1">
      <c r="A57" s="1169">
        <f>IF('Форма 4.10.3 | Т-передача ТН'!$O$23="",1,0)</f>
        <v>1</v>
      </c>
    </row>
    <row r="58" spans="1:1">
      <c r="A58" s="1169">
        <f>IF('Форма 4.10.3 | Т-передача ТН'!$M$24="",1,0)</f>
        <v>1</v>
      </c>
    </row>
    <row r="59" spans="1:1">
      <c r="A59" s="1169">
        <f>IF('Форма 4.10.3 | Т-передача ТН'!$R$24="",1,0)</f>
        <v>1</v>
      </c>
    </row>
    <row r="60" spans="1:1">
      <c r="A60" s="1169">
        <f>IF('Форма 4.10.3 | Т-передача ТН'!$T$24="",1,0)</f>
        <v>1</v>
      </c>
    </row>
    <row r="61" spans="1:1">
      <c r="A61" s="1169">
        <f>IF('Форма 4.10.3 | Т-передача ТН'!$S$24="",1,0)</f>
        <v>0</v>
      </c>
    </row>
    <row r="62" spans="1:1">
      <c r="A62" s="1169">
        <f>IF('Форма 4.10.3 | Т-передача ТН'!$U$24="",1,0)</f>
        <v>0</v>
      </c>
    </row>
    <row r="63" spans="1:1">
      <c r="A63" s="1169">
        <f>IF('Форма 4.10.4 | Т-гор.вода'!$O$23="",1,0)</f>
        <v>0</v>
      </c>
    </row>
    <row r="64" spans="1:1">
      <c r="A64" s="1169">
        <f>IF('Форма 4.10.4 | Т-гор.вода'!$M$24="",1,0)</f>
        <v>0</v>
      </c>
    </row>
    <row r="65" spans="1:1">
      <c r="A65" s="1169">
        <f>IF('Форма 4.10.4 | Т-гор.вода'!$W$24="",1,0)</f>
        <v>0</v>
      </c>
    </row>
    <row r="66" spans="1:1">
      <c r="A66" s="1169">
        <f>IF('Форма 4.10.4 | Т-гор.вода'!$Y$24="",1,0)</f>
        <v>0</v>
      </c>
    </row>
    <row r="67" spans="1:1">
      <c r="A67" s="1169">
        <f>IF('Форма 4.10.4 | Т-гор.вода'!$X$24="",1,0)</f>
        <v>0</v>
      </c>
    </row>
    <row r="68" spans="1:1">
      <c r="A68" s="1169">
        <f>IF('Форма 4.10.4 | Т-гор.вода'!$Z$24="",1,0)</f>
        <v>0</v>
      </c>
    </row>
    <row r="69" spans="1:1">
      <c r="A69" s="1169">
        <f>IF('Форма 4.10.5 | Т-подкл'!$AB$23="",1,0)</f>
        <v>1</v>
      </c>
    </row>
    <row r="70" spans="1:1">
      <c r="A70" s="1169">
        <f>IF('Форма 4.10.5 | Т-подкл'!$AD$23="",1,0)</f>
        <v>1</v>
      </c>
    </row>
    <row r="71" spans="1:1">
      <c r="A71" s="1169">
        <f>IF('Форма 4.10.5 | Т-подкл'!$N$23="",1,0)</f>
        <v>0</v>
      </c>
    </row>
    <row r="72" spans="1:1">
      <c r="A72" s="1169">
        <f>IF('Форма 4.10.5 | Т-подкл'!$R$23="",1,0)</f>
        <v>0</v>
      </c>
    </row>
    <row r="73" spans="1:1">
      <c r="A73" s="1169">
        <f>IF('Форма 4.10.5 | Т-подкл'!$V$23="",1,0)</f>
        <v>0</v>
      </c>
    </row>
    <row r="74" spans="1:1">
      <c r="A74" s="1169">
        <f>IF('Форма 4.10.5 | Т-подкл'!$AC$23="",1,0)</f>
        <v>0</v>
      </c>
    </row>
    <row r="75" spans="1:1">
      <c r="A75" s="1169">
        <f>IF('Форма 4.10.5 | Т-подкл'!$AE$23="",1,0)</f>
        <v>0</v>
      </c>
    </row>
    <row r="76" spans="1:1">
      <c r="A76" s="1169">
        <f>IF('Форма 4.10.6 | Т-подкл(инд)'!$M$23="",1,0)</f>
        <v>1</v>
      </c>
    </row>
    <row r="77" spans="1:1">
      <c r="A77" s="1169">
        <f>IF('Форма 4.10.6 | Т-подкл(инд)'!$P$23="",1,0)</f>
        <v>1</v>
      </c>
    </row>
    <row r="78" spans="1:1">
      <c r="A78" s="1169">
        <f>IF('Форма 4.10.6 | Т-подкл(инд)'!$S$23="",1,0)</f>
        <v>1</v>
      </c>
    </row>
    <row r="79" spans="1:1">
      <c r="A79" s="1169">
        <f>IF('Форма 4.10.6 | Т-подкл(инд)'!$T$23="",1,0)</f>
        <v>0</v>
      </c>
    </row>
    <row r="80" spans="1:1">
      <c r="A80" s="1169">
        <f>IF('Форма 4.10.6 | Т-подкл(инд)'!$V$23="",1,0)</f>
        <v>0</v>
      </c>
    </row>
    <row r="81" spans="1:1">
      <c r="A81" s="1169">
        <f>IF('Форма 4.9'!$F$10="",1,0)</f>
        <v>1</v>
      </c>
    </row>
    <row r="82" spans="1:1">
      <c r="A82" s="1169">
        <f>IF('Форма 4.9'!$G$10="",1,0)</f>
        <v>1</v>
      </c>
    </row>
    <row r="83" spans="1:1">
      <c r="A83" s="1169">
        <f>IF('Форма 4.9'!$F$11="",1,0)</f>
        <v>1</v>
      </c>
    </row>
    <row r="84" spans="1:1">
      <c r="A84" s="1169">
        <f>IF('Форма 4.9'!$G$11="",1,0)</f>
        <v>1</v>
      </c>
    </row>
    <row r="85" spans="1:1">
      <c r="A85" s="1169">
        <f>IF('Форма 4.9'!$F$12="",1,0)</f>
        <v>1</v>
      </c>
    </row>
    <row r="86" spans="1:1">
      <c r="A86" s="1169">
        <f>IF('Форма 4.9'!$G$12="",1,0)</f>
        <v>1</v>
      </c>
    </row>
    <row r="87" spans="1:1">
      <c r="A87" s="1169">
        <f>IF('Форма 4.9'!$F$13="",1,0)</f>
        <v>1</v>
      </c>
    </row>
    <row r="88" spans="1:1">
      <c r="A88" s="1169">
        <f>IF('Форма 4.9'!$G$13="",1,0)</f>
        <v>1</v>
      </c>
    </row>
    <row r="89" spans="1:1">
      <c r="A89" s="1169">
        <f>IF('Форма 4.10.1'!$J$15="",1,0)</f>
        <v>0</v>
      </c>
    </row>
    <row r="90" spans="1:1">
      <c r="A90" s="1169">
        <f>IF('Форма 4.10.1'!$H$17="",1,0)</f>
        <v>0</v>
      </c>
    </row>
    <row r="91" spans="1:1">
      <c r="A91" s="1169">
        <f>IF('Форма 4.10.1'!$I$17="",1,0)</f>
        <v>0</v>
      </c>
    </row>
    <row r="92" spans="1:1">
      <c r="A92" s="1169">
        <f>IF('Форма 4.10.1'!$J$17="",1,0)</f>
        <v>0</v>
      </c>
    </row>
    <row r="93" spans="1:1">
      <c r="A93" s="1169">
        <f>IF('Форма 4.10.1'!$H$26="",1,0)</f>
        <v>0</v>
      </c>
    </row>
    <row r="94" spans="1:1">
      <c r="A94" s="1169">
        <f>IF('Форма 4.10.1'!$I$26="",1,0)</f>
        <v>0</v>
      </c>
    </row>
    <row r="95" spans="1:1">
      <c r="A95" s="1169">
        <f>IF('Форма 4.10.1'!$J$26="",1,0)</f>
        <v>0</v>
      </c>
    </row>
    <row r="96" spans="1:1">
      <c r="A96" s="1169">
        <f>IF('Форма 4.10.1'!$H$39="",1,0)</f>
        <v>0</v>
      </c>
    </row>
    <row r="97" spans="1:1">
      <c r="A97" s="1169">
        <f>IF('Форма 4.10.1'!$I$39="",1,0)</f>
        <v>0</v>
      </c>
    </row>
    <row r="98" spans="1:1">
      <c r="A98" s="1169">
        <f>IF('Форма 4.10.1'!$J$39="",1,0)</f>
        <v>0</v>
      </c>
    </row>
    <row r="99" spans="1:1">
      <c r="A99" s="1169">
        <f>IF('Форма 4.10.1'!$H$52="",1,0)</f>
        <v>0</v>
      </c>
    </row>
    <row r="100" spans="1:1">
      <c r="A100" s="1169">
        <f>IF('Форма 4.10.1'!$I$52="",1,0)</f>
        <v>0</v>
      </c>
    </row>
    <row r="101" spans="1:1">
      <c r="A101" s="1169">
        <f>IF('Форма 4.10.1'!$J$52="",1,0)</f>
        <v>0</v>
      </c>
    </row>
    <row r="102" spans="1:1">
      <c r="A102" s="1169">
        <f>IF('Форма 4.10.1'!$H$59="",1,0)</f>
        <v>0</v>
      </c>
    </row>
    <row r="103" spans="1:1">
      <c r="A103" s="1169">
        <f>IF('Форма 4.10.1'!$I$59="",1,0)</f>
        <v>0</v>
      </c>
    </row>
    <row r="104" spans="1:1">
      <c r="A104" s="1169">
        <f>IF('Форма 4.10.1'!$J$59="",1,0)</f>
        <v>0</v>
      </c>
    </row>
    <row r="105" spans="1:1">
      <c r="A105" s="1169">
        <f>IF('Форма 1.0.2'!$E$12="",1,0)</f>
        <v>1</v>
      </c>
    </row>
    <row r="106" spans="1:1">
      <c r="A106" s="1169">
        <f>IF('Форма 1.0.2'!$F$12="",1,0)</f>
        <v>1</v>
      </c>
    </row>
    <row r="107" spans="1:1">
      <c r="A107" s="1169">
        <f>IF('Форма 1.0.2'!$G$12="",1,0)</f>
        <v>1</v>
      </c>
    </row>
    <row r="108" spans="1:1">
      <c r="A108" s="1169">
        <f>IF('Форма 1.0.2'!$H$12="",1,0)</f>
        <v>1</v>
      </c>
    </row>
    <row r="109" spans="1:1">
      <c r="A109" s="1169">
        <f>IF('Форма 1.0.2'!$I$12="",1,0)</f>
        <v>1</v>
      </c>
    </row>
    <row r="110" spans="1:1">
      <c r="A110" s="1169">
        <f>IF('Форма 1.0.2'!$J$12="",1,0)</f>
        <v>1</v>
      </c>
    </row>
    <row r="111" spans="1:1">
      <c r="A111" s="1169">
        <f>IF('Сведения об изменении'!$E$12="",1,0)</f>
        <v>1</v>
      </c>
    </row>
    <row r="112" spans="1:1">
      <c r="A112" s="1170">
        <f>IF('Форма 4.10.6 | Т-подкл(инд)'!$U$23="",1,0)</f>
        <v>1</v>
      </c>
    </row>
    <row r="113" spans="1:1">
      <c r="A113" s="1171">
        <f>IF('Форма 4.10.5 | Т-подкл'!$AA$23="",1,0)</f>
        <v>1</v>
      </c>
    </row>
    <row r="114" spans="1:1">
      <c r="A114" s="1171">
        <f>IF('Форма 4.10.5 | Т-подкл'!$Z$23="",1,0)</f>
        <v>1</v>
      </c>
    </row>
    <row r="115" spans="1:1">
      <c r="A115" s="1175">
        <f>IF(Территории!$E$12="",1,0)</f>
        <v>0</v>
      </c>
    </row>
    <row r="116" spans="1:1">
      <c r="A116" s="1175">
        <f>IF('Перечень тарифов'!$E$21="",1,0)</f>
        <v>0</v>
      </c>
    </row>
    <row r="117" spans="1:1">
      <c r="A117" s="1175">
        <f>IF('Перечень тарифов'!$F$21="",1,0)</f>
        <v>0</v>
      </c>
    </row>
    <row r="118" spans="1:1">
      <c r="A118" s="1175">
        <f>IF('Перечень тарифов'!$G$21="",1,0)</f>
        <v>0</v>
      </c>
    </row>
    <row r="119" spans="1:1">
      <c r="A119" s="1175">
        <f>IF('Перечень тарифов'!$K$21="",1,0)</f>
        <v>0</v>
      </c>
    </row>
    <row r="120" spans="1:1">
      <c r="A120" s="1175">
        <f>IF('Перечень тарифов'!$O$21="",1,0)</f>
        <v>0</v>
      </c>
    </row>
    <row r="121" spans="1:1">
      <c r="A121" s="1175">
        <f>IF('Перечень тарифов'!$S$21="",1,0)</f>
        <v>0</v>
      </c>
    </row>
    <row r="122" spans="1:1">
      <c r="A122" s="1175">
        <f>IF('Перечень тарифов'!$G$12="",1,0)</f>
        <v>0</v>
      </c>
    </row>
    <row r="123" spans="1:1">
      <c r="A123" s="1175">
        <f>IF('Перечень тарифов'!$G$11="",1,0)</f>
        <v>0</v>
      </c>
    </row>
    <row r="124" spans="1:1">
      <c r="A124" s="1175">
        <f>IF('Перечень тарифов'!$E$26="",1,0)</f>
        <v>0</v>
      </c>
    </row>
    <row r="125" spans="1:1">
      <c r="A125" s="1175">
        <f>IF('Перечень тарифов'!$F$26="",1,0)</f>
        <v>0</v>
      </c>
    </row>
    <row r="126" spans="1:1">
      <c r="A126" s="1175">
        <f>IF('Перечень тарифов'!$G$26="",1,0)</f>
        <v>0</v>
      </c>
    </row>
    <row r="127" spans="1:1">
      <c r="A127" s="1175">
        <f>IF('Перечень тарифов'!$K$26="",1,0)</f>
        <v>0</v>
      </c>
    </row>
    <row r="128" spans="1:1">
      <c r="A128" s="1175">
        <f>IF('Перечень тарифов'!$O$26="",1,0)</f>
        <v>0</v>
      </c>
    </row>
    <row r="129" spans="1:1">
      <c r="A129" s="1175">
        <f>IF('Перечень тарифов'!$S$26="",1,0)</f>
        <v>0</v>
      </c>
    </row>
    <row r="130" spans="1:1">
      <c r="A130" s="1175">
        <f>IF('Перечень тарифов'!$E$31="",1,0)</f>
        <v>0</v>
      </c>
    </row>
    <row r="131" spans="1:1">
      <c r="A131" s="1175">
        <f>IF('Перечень тарифов'!$F$31="",1,0)</f>
        <v>0</v>
      </c>
    </row>
    <row r="132" spans="1:1">
      <c r="A132" s="1175">
        <f>IF('Перечень тарифов'!$G$31="",1,0)</f>
        <v>0</v>
      </c>
    </row>
    <row r="133" spans="1:1">
      <c r="A133" s="1175">
        <f>IF('Перечень тарифов'!$K$31="",1,0)</f>
        <v>0</v>
      </c>
    </row>
    <row r="134" spans="1:1">
      <c r="A134" s="1175">
        <f>IF('Перечень тарифов'!$O$31="",1,0)</f>
        <v>0</v>
      </c>
    </row>
    <row r="135" spans="1:1">
      <c r="A135" s="1175">
        <f>IF('Перечень тарифов'!$S$31="",1,0)</f>
        <v>0</v>
      </c>
    </row>
    <row r="136" spans="1:1">
      <c r="A136" s="1175">
        <f>IF('Форма 4.10.4 | Т-гор.вода'!$O$24="",1,0)</f>
        <v>0</v>
      </c>
    </row>
    <row r="137" spans="1:1">
      <c r="A137" s="1175">
        <f>IF('Форма 4.10.4 | Т-гор.вода'!$P$24="",1,0)</f>
        <v>0</v>
      </c>
    </row>
    <row r="138" spans="1:1">
      <c r="A138" s="1175">
        <f>IF('Форма 4.10.2 | Т-ТЭ | потр'!$O$24="",1,0)</f>
        <v>0</v>
      </c>
    </row>
    <row r="139" spans="1:1">
      <c r="A139" s="1175">
        <f>IF('Форма 4.10.3 | Т-ТН'!$O$24="",1,0)</f>
        <v>0</v>
      </c>
    </row>
    <row r="140" spans="1:1">
      <c r="A140" s="1175">
        <f>IF('Форма 4.10.1'!$H$19="",1,0)</f>
        <v>0</v>
      </c>
    </row>
    <row r="141" spans="1:1">
      <c r="A141" s="1175">
        <f>IF('Форма 4.10.1'!$I$19="",1,0)</f>
        <v>0</v>
      </c>
    </row>
    <row r="142" spans="1:1">
      <c r="A142" s="1175">
        <f>IF('Форма 4.10.1'!$J$19="",1,0)</f>
        <v>0</v>
      </c>
    </row>
    <row r="143" spans="1:1">
      <c r="A143" s="1175">
        <f>IF('Форма 4.10.1'!$H$30="",1,0)</f>
        <v>0</v>
      </c>
    </row>
    <row r="144" spans="1:1">
      <c r="A144" s="1175">
        <f>IF('Форма 4.10.1'!$I$30="",1,0)</f>
        <v>0</v>
      </c>
    </row>
    <row r="145" spans="1:1">
      <c r="A145" s="1175">
        <f>IF('Форма 4.10.1'!$J$30="",1,0)</f>
        <v>0</v>
      </c>
    </row>
    <row r="146" spans="1:1">
      <c r="A146" s="1175">
        <f>IF('Форма 4.10.1'!$H$43="",1,0)</f>
        <v>0</v>
      </c>
    </row>
    <row r="147" spans="1:1">
      <c r="A147" s="1175">
        <f>IF('Форма 4.10.1'!$I$43="",1,0)</f>
        <v>0</v>
      </c>
    </row>
    <row r="148" spans="1:1">
      <c r="A148" s="1175">
        <f>IF('Форма 4.10.1'!$J$43="",1,0)</f>
        <v>0</v>
      </c>
    </row>
    <row r="149" spans="1:1">
      <c r="A149" s="1175">
        <f>IF('Форма 4.10.1'!$H$54="",1,0)</f>
        <v>0</v>
      </c>
    </row>
    <row r="150" spans="1:1">
      <c r="A150" s="1175">
        <f>IF('Форма 4.10.1'!$I$54="",1,0)</f>
        <v>0</v>
      </c>
    </row>
    <row r="151" spans="1:1">
      <c r="A151" s="1175">
        <f>IF('Форма 4.10.1'!$J$54="",1,0)</f>
        <v>0</v>
      </c>
    </row>
    <row r="152" spans="1:1">
      <c r="A152" s="1175">
        <f>IF('Форма 4.10.1'!$H$61="",1,0)</f>
        <v>0</v>
      </c>
    </row>
    <row r="153" spans="1:1">
      <c r="A153" s="1175">
        <f>IF('Форма 4.10.1'!$I$61="",1,0)</f>
        <v>0</v>
      </c>
    </row>
    <row r="154" spans="1:1">
      <c r="A154" s="1175">
        <f>IF('Форма 4.10.1'!$J$61="",1,0)</f>
        <v>0</v>
      </c>
    </row>
    <row r="155" spans="1:1">
      <c r="A155" s="1175">
        <f>IF('Форма 4.10.1'!$H$21="",1,0)</f>
        <v>0</v>
      </c>
    </row>
    <row r="156" spans="1:1">
      <c r="A156" s="1175">
        <f>IF('Форма 4.10.1'!$I$21="",1,0)</f>
        <v>0</v>
      </c>
    </row>
    <row r="157" spans="1:1">
      <c r="A157" s="1175">
        <f>IF('Форма 4.10.1'!$J$21="",1,0)</f>
        <v>0</v>
      </c>
    </row>
    <row r="158" spans="1:1">
      <c r="A158" s="1175">
        <f>IF('Форма 4.10.1'!$H$34="",1,0)</f>
        <v>0</v>
      </c>
    </row>
    <row r="159" spans="1:1">
      <c r="A159" s="1175">
        <f>IF('Форма 4.10.1'!$I$34="",1,0)</f>
        <v>0</v>
      </c>
    </row>
    <row r="160" spans="1:1">
      <c r="A160" s="1175">
        <f>IF('Форма 4.10.1'!$J$34="",1,0)</f>
        <v>0</v>
      </c>
    </row>
    <row r="161" spans="1:1">
      <c r="A161" s="1175">
        <f>IF('Форма 4.10.1'!$H$47="",1,0)</f>
        <v>0</v>
      </c>
    </row>
    <row r="162" spans="1:1">
      <c r="A162" s="1175">
        <f>IF('Форма 4.10.1'!$I$47="",1,0)</f>
        <v>0</v>
      </c>
    </row>
    <row r="163" spans="1:1">
      <c r="A163" s="1175">
        <f>IF('Форма 4.10.1'!$J$47="",1,0)</f>
        <v>0</v>
      </c>
    </row>
    <row r="164" spans="1:1">
      <c r="A164" s="1175">
        <f>IF('Форма 4.10.1'!$H$56="",1,0)</f>
        <v>0</v>
      </c>
    </row>
    <row r="165" spans="1:1">
      <c r="A165" s="1175">
        <f>IF('Форма 4.10.1'!$I$56="",1,0)</f>
        <v>0</v>
      </c>
    </row>
    <row r="166" spans="1:1">
      <c r="A166" s="1175">
        <f>IF('Форма 4.10.1'!$J$56="",1,0)</f>
        <v>0</v>
      </c>
    </row>
    <row r="167" spans="1:1">
      <c r="A167" s="1175">
        <f>IF('Форма 4.10.1'!$H$63="",1,0)</f>
        <v>0</v>
      </c>
    </row>
    <row r="168" spans="1:1">
      <c r="A168" s="1175">
        <f>IF('Форма 4.10.1'!$I$63="",1,0)</f>
        <v>0</v>
      </c>
    </row>
    <row r="169" spans="1:1">
      <c r="A169" s="1175">
        <f>IF('Форма 4.10.1'!$J$63="",1,0)</f>
        <v>0</v>
      </c>
    </row>
    <row r="170" spans="1:1">
      <c r="A170" s="1175">
        <f>IF('Форма 4.10.2 | Т-ТЭ | потр'!$Y$24="",1,0)</f>
        <v>0</v>
      </c>
    </row>
    <row r="171" spans="1:1">
      <c r="A171" s="1175">
        <f>IF('Форма 4.10.2 | Т-ТЭ | потр'!$AA$24="",1,0)</f>
        <v>0</v>
      </c>
    </row>
    <row r="172" spans="1:1">
      <c r="A172" s="1175">
        <f>IF('Форма 4.10.2 | Т-ТЭ | потр'!$V$24="",1,0)</f>
        <v>0</v>
      </c>
    </row>
    <row r="173" spans="1:1">
      <c r="A173" s="1175">
        <f>IF('Форма 4.10.2 | Т-ТЭ | потр'!$Z$24="",1,0)</f>
        <v>0</v>
      </c>
    </row>
    <row r="174" spans="1:1">
      <c r="A174" s="1175">
        <f>IF('Форма 4.10.2 | Т-ТЭ | потр'!$AB$24="",1,0)</f>
        <v>0</v>
      </c>
    </row>
    <row r="175" spans="1:1">
      <c r="A175" s="1175">
        <f>IF('Форма 4.10.2 | Т-ТЭ | потр'!$AF$24="",1,0)</f>
        <v>0</v>
      </c>
    </row>
    <row r="176" spans="1:1">
      <c r="A176" s="1175">
        <f>IF('Форма 4.10.2 | Т-ТЭ | потр'!$AH$24="",1,0)</f>
        <v>0</v>
      </c>
    </row>
    <row r="177" spans="1:1">
      <c r="A177" s="1175">
        <f>IF('Форма 4.10.2 | Т-ТЭ | потр'!$AC$24="",1,0)</f>
        <v>0</v>
      </c>
    </row>
    <row r="178" spans="1:1">
      <c r="A178" s="1175">
        <f>IF('Форма 4.10.2 | Т-ТЭ | потр'!$AG$24="",1,0)</f>
        <v>0</v>
      </c>
    </row>
    <row r="179" spans="1:1">
      <c r="A179" s="1175">
        <f>IF('Форма 4.10.2 | Т-ТЭ | потр'!$AI$24="",1,0)</f>
        <v>0</v>
      </c>
    </row>
    <row r="180" spans="1:1">
      <c r="A180" s="1175">
        <f>IF('Форма 4.10.3 | Т-ТН'!$Y$24="",1,0)</f>
        <v>0</v>
      </c>
    </row>
    <row r="181" spans="1:1">
      <c r="A181" s="1175">
        <f>IF('Форма 4.10.3 | Т-ТН'!$AA$24="",1,0)</f>
        <v>0</v>
      </c>
    </row>
    <row r="182" spans="1:1">
      <c r="A182" s="1175">
        <f>IF('Форма 4.10.3 | Т-ТН'!$V$24="",1,0)</f>
        <v>0</v>
      </c>
    </row>
    <row r="183" spans="1:1">
      <c r="A183" s="1175">
        <f>IF('Форма 4.10.3 | Т-ТН'!$Z$24="",1,0)</f>
        <v>0</v>
      </c>
    </row>
    <row r="184" spans="1:1">
      <c r="A184" s="1175">
        <f>IF('Форма 4.10.3 | Т-ТН'!$AB$24="",1,0)</f>
        <v>0</v>
      </c>
    </row>
    <row r="185" spans="1:1">
      <c r="A185" s="1175">
        <f>IF('Форма 4.10.3 | Т-ТН'!$AF$24="",1,0)</f>
        <v>0</v>
      </c>
    </row>
    <row r="186" spans="1:1">
      <c r="A186" s="1175">
        <f>IF('Форма 4.10.3 | Т-ТН'!$AH$24="",1,0)</f>
        <v>0</v>
      </c>
    </row>
    <row r="187" spans="1:1">
      <c r="A187" s="1175">
        <f>IF('Форма 4.10.3 | Т-ТН'!$AC$24="",1,0)</f>
        <v>0</v>
      </c>
    </row>
    <row r="188" spans="1:1">
      <c r="A188" s="1175">
        <f>IF('Форма 4.10.3 | Т-ТН'!$AG$24="",1,0)</f>
        <v>0</v>
      </c>
    </row>
    <row r="189" spans="1:1">
      <c r="A189" s="1175">
        <f>IF('Форма 4.10.3 | Т-ТН'!$AI$24="",1,0)</f>
        <v>0</v>
      </c>
    </row>
    <row r="190" spans="1:1">
      <c r="A190" s="1175">
        <f>IF('Форма 4.10.4 | Т-гор.вода'!$AB$24="",1,0)</f>
        <v>0</v>
      </c>
    </row>
    <row r="191" spans="1:1">
      <c r="A191" s="1175">
        <f>IF('Форма 4.10.4 | Т-гор.вода'!$AI$24="",1,0)</f>
        <v>0</v>
      </c>
    </row>
    <row r="192" spans="1:1">
      <c r="A192" s="1175">
        <f>IF('Форма 4.10.4 | Т-гор.вода'!$AK$24="",1,0)</f>
        <v>0</v>
      </c>
    </row>
    <row r="193" spans="1:1">
      <c r="A193" s="1175">
        <f>IF('Форма 4.10.4 | Т-гор.вода'!$AA$24="",1,0)</f>
        <v>0</v>
      </c>
    </row>
    <row r="194" spans="1:1">
      <c r="A194" s="1175">
        <f>IF('Форма 4.10.4 | Т-гор.вода'!$AJ$24="",1,0)</f>
        <v>0</v>
      </c>
    </row>
    <row r="195" spans="1:1">
      <c r="A195" s="1175">
        <f>IF('Форма 4.10.4 | Т-гор.вода'!$AL$24="",1,0)</f>
        <v>0</v>
      </c>
    </row>
    <row r="196" spans="1:1">
      <c r="A196" s="1175">
        <f>IF('Форма 4.10.4 | Т-гор.вода'!$AN$24="",1,0)</f>
        <v>0</v>
      </c>
    </row>
    <row r="197" spans="1:1">
      <c r="A197" s="1175">
        <f>IF('Форма 4.10.4 | Т-гор.вода'!$AU$24="",1,0)</f>
        <v>0</v>
      </c>
    </row>
    <row r="198" spans="1:1">
      <c r="A198" s="1175">
        <f>IF('Форма 4.10.4 | Т-гор.вода'!$AW$24="",1,0)</f>
        <v>0</v>
      </c>
    </row>
    <row r="199" spans="1:1">
      <c r="A199" s="1175">
        <f>IF('Форма 4.10.4 | Т-гор.вода'!$AM$24="",1,0)</f>
        <v>0</v>
      </c>
    </row>
    <row r="200" spans="1:1">
      <c r="A200" s="1175">
        <f>IF('Форма 4.10.4 | Т-гор.вода'!$AV$24="",1,0)</f>
        <v>0</v>
      </c>
    </row>
    <row r="201" spans="1:1">
      <c r="A201" s="1175">
        <f>IF('Форма 4.10.4 | Т-гор.вода'!$AX$24="",1,0)</f>
        <v>0</v>
      </c>
    </row>
    <row r="202" spans="1:1">
      <c r="A202" s="1175">
        <f>IF('Форма 4.10.1'!$K$24="",1,0)</f>
        <v>0</v>
      </c>
    </row>
    <row r="203" spans="1:1">
      <c r="A203" s="1175">
        <f>IF('Форма 4.10.1'!$H$27="",1,0)</f>
        <v>0</v>
      </c>
    </row>
    <row r="204" spans="1:1">
      <c r="A204" s="1175">
        <f>IF('Форма 4.10.1'!$I$27="",1,0)</f>
        <v>0</v>
      </c>
    </row>
    <row r="205" spans="1:1">
      <c r="A205" s="1175">
        <f>IF('Форма 4.10.1'!$J$27="",1,0)</f>
        <v>0</v>
      </c>
    </row>
    <row r="206" spans="1:1">
      <c r="A206" s="1175">
        <f>IF('Форма 4.10.1'!$H$28="",1,0)</f>
        <v>0</v>
      </c>
    </row>
    <row r="207" spans="1:1">
      <c r="A207" s="1175">
        <f>IF('Форма 4.10.1'!$I$28="",1,0)</f>
        <v>0</v>
      </c>
    </row>
    <row r="208" spans="1:1">
      <c r="A208" s="1175">
        <f>IF('Форма 4.10.1'!$J$28="",1,0)</f>
        <v>0</v>
      </c>
    </row>
    <row r="209" spans="1:1">
      <c r="A209" s="1175">
        <f>IF('Форма 4.10.1'!$H$31="",1,0)</f>
        <v>0</v>
      </c>
    </row>
    <row r="210" spans="1:1">
      <c r="A210" s="1175">
        <f>IF('Форма 4.10.1'!$I$31="",1,0)</f>
        <v>0</v>
      </c>
    </row>
    <row r="211" spans="1:1">
      <c r="A211" s="1175">
        <f>IF('Форма 4.10.1'!$J$31="",1,0)</f>
        <v>0</v>
      </c>
    </row>
    <row r="212" spans="1:1">
      <c r="A212" s="1175">
        <f>IF('Форма 4.10.1'!$H$32="",1,0)</f>
        <v>0</v>
      </c>
    </row>
    <row r="213" spans="1:1">
      <c r="A213" s="1175">
        <f>IF('Форма 4.10.1'!$I$32="",1,0)</f>
        <v>0</v>
      </c>
    </row>
    <row r="214" spans="1:1">
      <c r="A214" s="1175">
        <f>IF('Форма 4.10.1'!$J$32="",1,0)</f>
        <v>0</v>
      </c>
    </row>
    <row r="215" spans="1:1">
      <c r="A215" s="1175">
        <f>IF('Форма 4.10.1'!$H$35="",1,0)</f>
        <v>0</v>
      </c>
    </row>
    <row r="216" spans="1:1">
      <c r="A216" s="1175">
        <f>IF('Форма 4.10.1'!$I$35="",1,0)</f>
        <v>0</v>
      </c>
    </row>
    <row r="217" spans="1:1">
      <c r="A217" s="1175">
        <f>IF('Форма 4.10.1'!$J$35="",1,0)</f>
        <v>0</v>
      </c>
    </row>
    <row r="218" spans="1:1">
      <c r="A218" s="1175">
        <f>IF('Форма 4.10.1'!$H$36="",1,0)</f>
        <v>0</v>
      </c>
    </row>
    <row r="219" spans="1:1">
      <c r="A219" s="1175">
        <f>IF('Форма 4.10.1'!$I$36="",1,0)</f>
        <v>0</v>
      </c>
    </row>
    <row r="220" spans="1:1">
      <c r="A220" s="1175">
        <f>IF('Форма 4.10.1'!$J$36="",1,0)</f>
        <v>0</v>
      </c>
    </row>
    <row r="221" spans="1:1">
      <c r="A221" s="1175">
        <f>IF('Форма 4.10.1'!$H$44="",1,0)</f>
        <v>0</v>
      </c>
    </row>
    <row r="222" spans="1:1">
      <c r="A222" s="1175">
        <f>IF('Форма 4.10.1'!$I$44="",1,0)</f>
        <v>0</v>
      </c>
    </row>
    <row r="223" spans="1:1">
      <c r="A223" s="1175">
        <f>IF('Форма 4.10.1'!$J$44="",1,0)</f>
        <v>0</v>
      </c>
    </row>
    <row r="224" spans="1:1">
      <c r="A224" s="1175">
        <f>IF('Форма 4.10.1'!$H$45="",1,0)</f>
        <v>0</v>
      </c>
    </row>
    <row r="225" spans="1:1">
      <c r="A225" s="1175">
        <f>IF('Форма 4.10.1'!$I$45="",1,0)</f>
        <v>0</v>
      </c>
    </row>
    <row r="226" spans="1:1">
      <c r="A226" s="1175">
        <f>IF('Форма 4.10.1'!$J$45="",1,0)</f>
        <v>0</v>
      </c>
    </row>
    <row r="227" spans="1:1">
      <c r="A227" s="1175">
        <f>IF('Форма 4.10.1'!$I$40="",1,0)</f>
        <v>0</v>
      </c>
    </row>
    <row r="228" spans="1:1">
      <c r="A228" s="1175">
        <f>IF('Форма 4.10.1'!$H$40="",1,0)</f>
        <v>0</v>
      </c>
    </row>
    <row r="229" spans="1:1">
      <c r="A229" s="1175">
        <f>IF('Форма 4.10.1'!$J$40="",1,0)</f>
        <v>0</v>
      </c>
    </row>
    <row r="230" spans="1:1">
      <c r="A230" s="1175">
        <f>IF('Форма 4.10.1'!$H$48="",1,0)</f>
        <v>0</v>
      </c>
    </row>
    <row r="231" spans="1:1">
      <c r="A231" s="1175">
        <f>IF('Форма 4.10.1'!$I$48="",1,0)</f>
        <v>0</v>
      </c>
    </row>
    <row r="232" spans="1:1">
      <c r="A232" s="1175">
        <f>IF('Форма 4.10.1'!$J$48="",1,0)</f>
        <v>0</v>
      </c>
    </row>
    <row r="233" spans="1:1">
      <c r="A233" s="1175">
        <f>IF('Форма 4.10.1'!$H$49="",1,0)</f>
        <v>0</v>
      </c>
    </row>
    <row r="234" spans="1:1">
      <c r="A234" s="1175">
        <f>IF('Форма 4.10.1'!$I$49="",1,0)</f>
        <v>0</v>
      </c>
    </row>
    <row r="235" spans="1:1">
      <c r="A235" s="1175">
        <f>IF('Форма 4.10.1'!$J$49="",1,0)</f>
        <v>0</v>
      </c>
    </row>
    <row r="236" spans="1:1">
      <c r="A236" s="1175">
        <f>IF('Форма 4.10.1'!$H$41="",1,0)</f>
        <v>0</v>
      </c>
    </row>
    <row r="237" spans="1:1">
      <c r="A237" s="1175">
        <f>IF('Форма 4.10.1'!$I$41="",1,0)</f>
        <v>0</v>
      </c>
    </row>
    <row r="238" spans="1:1">
      <c r="A238" s="1175">
        <f>IF('Форма 4.10.1'!$J$41="",1,0)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1"/>
  </cols>
  <sheetData>
    <row r="1" spans="1:3">
      <c r="A1" s="1201" t="s">
        <v>489</v>
      </c>
      <c r="B1" s="1201" t="s">
        <v>490</v>
      </c>
      <c r="C1" s="1201" t="s">
        <v>65</v>
      </c>
    </row>
    <row r="2" spans="1:3">
      <c r="A2" s="1201">
        <v>4189678</v>
      </c>
      <c r="B2" s="1201" t="s">
        <v>1665</v>
      </c>
      <c r="C2" s="1201" t="s">
        <v>1666</v>
      </c>
    </row>
    <row r="3" spans="1:3">
      <c r="A3" s="1201">
        <v>4190415</v>
      </c>
      <c r="B3" s="1201" t="s">
        <v>1667</v>
      </c>
      <c r="C3" s="1201" t="s">
        <v>1666</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2262</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389</v>
      </c>
      <c r="B1" s="221" t="s">
        <v>390</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398</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1" t="s">
        <v>394</v>
      </c>
      <c r="E4" s="1232"/>
      <c r="F4" s="1232"/>
      <c r="G4" s="1232"/>
      <c r="H4" s="1233"/>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4"/>
      <c r="E6" s="1234"/>
      <c r="F6" s="1235" t="s">
        <v>82</v>
      </c>
      <c r="G6" s="1235"/>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6" t="s">
        <v>15</v>
      </c>
      <c r="E8" s="1236"/>
      <c r="F8" s="1236" t="s">
        <v>395</v>
      </c>
      <c r="G8" s="1236"/>
      <c r="H8" s="1236"/>
      <c r="I8" s="1237" t="s">
        <v>396</v>
      </c>
      <c r="J8" s="1237"/>
      <c r="K8" s="1237"/>
      <c r="L8" s="1237"/>
      <c r="M8" s="204"/>
      <c r="N8" s="204"/>
      <c r="O8" s="204"/>
      <c r="P8" s="204"/>
      <c r="Q8" s="336"/>
      <c r="R8" s="204"/>
      <c r="S8" s="333"/>
      <c r="T8" s="333"/>
      <c r="U8" s="333"/>
      <c r="V8" s="333"/>
    </row>
    <row r="9" spans="1:256" s="120" customFormat="1" ht="20.25" customHeight="1">
      <c r="A9" s="119"/>
      <c r="B9" s="35"/>
      <c r="C9" s="222"/>
      <c r="D9" s="232" t="s">
        <v>90</v>
      </c>
      <c r="E9" s="232" t="s">
        <v>397</v>
      </c>
      <c r="F9" s="1227" t="s">
        <v>90</v>
      </c>
      <c r="G9" s="1228"/>
      <c r="H9" s="233" t="s">
        <v>397</v>
      </c>
      <c r="I9" s="1229" t="s">
        <v>90</v>
      </c>
      <c r="J9" s="1229"/>
      <c r="K9" s="233" t="s">
        <v>397</v>
      </c>
      <c r="L9" s="233" t="s">
        <v>398</v>
      </c>
      <c r="M9" s="204"/>
      <c r="N9" s="204"/>
      <c r="O9" s="204"/>
      <c r="P9" s="204"/>
      <c r="Q9" s="336"/>
      <c r="R9" s="204"/>
      <c r="S9" s="333"/>
      <c r="T9" s="333"/>
      <c r="U9" s="333"/>
      <c r="V9" s="333"/>
    </row>
    <row r="10" spans="1:256" ht="12" customHeight="1">
      <c r="C10" s="241"/>
      <c r="D10" s="331" t="s">
        <v>91</v>
      </c>
      <c r="E10" s="331" t="s">
        <v>47</v>
      </c>
      <c r="F10" s="1230" t="s">
        <v>48</v>
      </c>
      <c r="G10" s="1230"/>
      <c r="H10" s="331" t="s">
        <v>49</v>
      </c>
      <c r="I10" s="1230" t="s">
        <v>66</v>
      </c>
      <c r="J10" s="1230"/>
      <c r="K10" s="331" t="s">
        <v>67</v>
      </c>
      <c r="L10" s="331" t="s">
        <v>181</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0" t="s">
        <v>402</v>
      </c>
      <c r="C12" s="1240"/>
      <c r="D12" s="1236">
        <v>1</v>
      </c>
      <c r="E12" s="1241" t="s">
        <v>2262</v>
      </c>
      <c r="F12" s="1195"/>
      <c r="G12" s="1177">
        <v>0</v>
      </c>
      <c r="H12" s="334"/>
      <c r="I12" s="242"/>
      <c r="J12" s="371" t="s">
        <v>496</v>
      </c>
      <c r="K12" s="1085"/>
      <c r="L12" s="258"/>
      <c r="M12" s="1096">
        <f>mergeValue(H12)</f>
        <v>0</v>
      </c>
      <c r="N12" s="1095"/>
      <c r="O12" s="1095"/>
      <c r="P12" s="1096" t="str">
        <f>IF(ISERROR(MATCH(Q12,MODesc,0)),"n","y")</f>
        <v>n</v>
      </c>
      <c r="Q12" s="1095" t="s">
        <v>2262</v>
      </c>
      <c r="R12" s="1096" t="str">
        <f>K12&amp;"("&amp;L12&amp;")"</f>
        <v>()</v>
      </c>
      <c r="S12" s="1090"/>
      <c r="T12" s="1090"/>
      <c r="U12" s="240"/>
      <c r="V12" s="1090"/>
      <c r="W12" s="1090"/>
      <c r="X12" s="1090"/>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0" t="s">
        <v>402</v>
      </c>
      <c r="C13" s="1240"/>
      <c r="D13" s="1236"/>
      <c r="E13" s="1242"/>
      <c r="F13" s="1243"/>
      <c r="G13" s="1236">
        <v>1</v>
      </c>
      <c r="H13" s="1238" t="s">
        <v>937</v>
      </c>
      <c r="I13" s="242"/>
      <c r="J13" s="371" t="s">
        <v>496</v>
      </c>
      <c r="K13" s="1085"/>
      <c r="L13" s="258"/>
      <c r="M13" s="1096" t="str">
        <f>mergeValue(H13)</f>
        <v>Город Волгодонск</v>
      </c>
      <c r="N13" s="1095"/>
      <c r="O13" s="1095"/>
      <c r="P13" s="1095"/>
      <c r="Q13" s="1095"/>
      <c r="R13" s="1096" t="str">
        <f>K13&amp;"("&amp;L13&amp;")"</f>
        <v>()</v>
      </c>
      <c r="S13" s="1090"/>
      <c r="T13" s="1090"/>
      <c r="U13" s="240"/>
      <c r="V13" s="1090"/>
      <c r="W13" s="1090"/>
      <c r="X13" s="1090"/>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0" t="s">
        <v>402</v>
      </c>
      <c r="C14" s="1240"/>
      <c r="D14" s="1236"/>
      <c r="E14" s="1242"/>
      <c r="F14" s="1244"/>
      <c r="G14" s="1236"/>
      <c r="H14" s="1239"/>
      <c r="I14" s="1198"/>
      <c r="J14" s="1177">
        <v>1</v>
      </c>
      <c r="K14" s="1194" t="s">
        <v>937</v>
      </c>
      <c r="L14" s="239" t="s">
        <v>938</v>
      </c>
      <c r="M14" s="1096" t="str">
        <f>mergeValue(H14)</f>
        <v>Город Волгодонск</v>
      </c>
      <c r="N14" s="1095"/>
      <c r="O14" s="1095"/>
      <c r="P14" s="1095"/>
      <c r="Q14" s="1095"/>
      <c r="R14" s="1096" t="str">
        <f>K14&amp;" ("&amp;L14&amp;")"</f>
        <v>Город Волгодонск (60712000)</v>
      </c>
      <c r="S14" s="1090"/>
      <c r="T14" s="1090"/>
      <c r="U14" s="240"/>
      <c r="V14" s="1090"/>
      <c r="W14" s="1090"/>
      <c r="X14" s="1090"/>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399</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1"/>
    <col min="2" max="2" width="65.28515625" style="1201" customWidth="1"/>
    <col min="3" max="3" width="41" style="1201" customWidth="1"/>
    <col min="4" max="16384" width="9.140625" style="1201"/>
  </cols>
  <sheetData>
    <row r="1" spans="1:2">
      <c r="A1" s="1201" t="s">
        <v>327</v>
      </c>
      <c r="B1" s="1201" t="s">
        <v>328</v>
      </c>
    </row>
    <row r="2" spans="1:2">
      <c r="A2" s="1201">
        <v>4213775</v>
      </c>
      <c r="B2" s="1201" t="s">
        <v>581</v>
      </c>
    </row>
    <row r="3" spans="1:2">
      <c r="A3" s="1201">
        <v>4213784</v>
      </c>
      <c r="B3" s="1201" t="s">
        <v>674</v>
      </c>
    </row>
    <row r="4" spans="1:2">
      <c r="A4" s="1201">
        <v>4213781</v>
      </c>
      <c r="B4" s="1201" t="s">
        <v>673</v>
      </c>
    </row>
    <row r="5" spans="1:2">
      <c r="A5" s="1201">
        <v>4213776</v>
      </c>
      <c r="B5" s="1201" t="s">
        <v>582</v>
      </c>
    </row>
    <row r="6" spans="1:2">
      <c r="A6" s="1201">
        <v>4213777</v>
      </c>
      <c r="B6" s="1201" t="s">
        <v>583</v>
      </c>
    </row>
    <row r="7" spans="1:2">
      <c r="A7" s="1201">
        <v>4213778</v>
      </c>
      <c r="B7" s="1201" t="s">
        <v>584</v>
      </c>
    </row>
    <row r="8" spans="1:2">
      <c r="A8" s="1201">
        <v>4213780</v>
      </c>
      <c r="B8" s="1201" t="s">
        <v>585</v>
      </c>
    </row>
    <row r="9" spans="1:2">
      <c r="A9" s="1201">
        <v>4213779</v>
      </c>
      <c r="B9" s="1201" t="s">
        <v>588</v>
      </c>
    </row>
    <row r="10" spans="1:2">
      <c r="A10" s="1201">
        <v>4213783</v>
      </c>
      <c r="B10" s="1201" t="s">
        <v>587</v>
      </c>
    </row>
    <row r="11" spans="1:2">
      <c r="A11" s="1201">
        <v>4213782</v>
      </c>
      <c r="B11" s="1201"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1"/>
    <col min="2" max="2" width="65.28515625" style="1201" customWidth="1"/>
    <col min="3" max="3" width="41" style="1201" customWidth="1"/>
    <col min="4" max="16384" width="9.140625" style="1201"/>
  </cols>
  <sheetData>
    <row r="1" spans="1:2">
      <c r="A1" s="1201" t="s">
        <v>327</v>
      </c>
      <c r="B1" s="1201" t="s">
        <v>329</v>
      </c>
    </row>
    <row r="2" spans="1:2">
      <c r="A2" s="1201">
        <v>4190064</v>
      </c>
      <c r="B2" s="1201" t="s">
        <v>1655</v>
      </c>
    </row>
    <row r="3" spans="1:2">
      <c r="A3" s="1201">
        <v>4190065</v>
      </c>
      <c r="B3" s="1201" t="s">
        <v>1656</v>
      </c>
    </row>
    <row r="4" spans="1:2">
      <c r="A4" s="1201">
        <v>4190066</v>
      </c>
      <c r="B4" s="1201" t="s">
        <v>1657</v>
      </c>
    </row>
    <row r="5" spans="1:2">
      <c r="A5" s="1201">
        <v>4190067</v>
      </c>
      <c r="B5" s="1201" t="s">
        <v>1658</v>
      </c>
    </row>
    <row r="6" spans="1:2">
      <c r="A6" s="1201">
        <v>4190068</v>
      </c>
      <c r="B6" s="1201" t="s">
        <v>1659</v>
      </c>
    </row>
    <row r="7" spans="1:2">
      <c r="A7" s="1201">
        <v>4190069</v>
      </c>
      <c r="B7" s="1201" t="s">
        <v>1660</v>
      </c>
    </row>
    <row r="8" spans="1:2">
      <c r="A8" s="1201">
        <v>4190070</v>
      </c>
      <c r="B8" s="1201" t="s">
        <v>1661</v>
      </c>
    </row>
    <row r="9" spans="1:2">
      <c r="A9" s="1201">
        <v>4190071</v>
      </c>
      <c r="B9" s="1201" t="s">
        <v>1662</v>
      </c>
    </row>
    <row r="10" spans="1:2">
      <c r="A10" s="1201">
        <v>4190072</v>
      </c>
      <c r="B10" s="1201" t="s">
        <v>1663</v>
      </c>
    </row>
    <row r="11" spans="1:2">
      <c r="A11" s="1201">
        <v>4190073</v>
      </c>
      <c r="B11" s="1201" t="s">
        <v>1664</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55</v>
      </c>
      <c r="B1" s="4" t="s">
        <v>56</v>
      </c>
    </row>
    <row r="2" spans="1:2">
      <c r="A2" t="s">
        <v>410</v>
      </c>
      <c r="B2" t="s">
        <v>74</v>
      </c>
    </row>
    <row r="3" spans="1:2">
      <c r="A3" t="s">
        <v>411</v>
      </c>
      <c r="B3" t="s">
        <v>383</v>
      </c>
    </row>
    <row r="4" spans="1:2">
      <c r="A4" t="s">
        <v>412</v>
      </c>
      <c r="B4" t="s">
        <v>57</v>
      </c>
    </row>
    <row r="5" spans="1:2">
      <c r="A5" t="s">
        <v>414</v>
      </c>
      <c r="B5" t="s">
        <v>751</v>
      </c>
    </row>
    <row r="6" spans="1:2">
      <c r="A6" t="s">
        <v>413</v>
      </c>
      <c r="B6" t="s">
        <v>752</v>
      </c>
    </row>
    <row r="7" spans="1:2">
      <c r="A7" t="s">
        <v>653</v>
      </c>
      <c r="B7" t="s">
        <v>554</v>
      </c>
    </row>
    <row r="8" spans="1:2">
      <c r="A8" t="s">
        <v>654</v>
      </c>
      <c r="B8" t="s">
        <v>467</v>
      </c>
    </row>
    <row r="9" spans="1:2">
      <c r="A9" t="s">
        <v>485</v>
      </c>
      <c r="B9" t="s">
        <v>422</v>
      </c>
    </row>
    <row r="10" spans="1:2">
      <c r="A10" t="s">
        <v>415</v>
      </c>
      <c r="B10" t="s">
        <v>423</v>
      </c>
    </row>
    <row r="11" spans="1:2">
      <c r="A11" t="s">
        <v>667</v>
      </c>
      <c r="B11" t="s">
        <v>424</v>
      </c>
    </row>
    <row r="12" spans="1:2">
      <c r="A12" t="s">
        <v>668</v>
      </c>
      <c r="B12" t="s">
        <v>468</v>
      </c>
    </row>
    <row r="13" spans="1:2">
      <c r="A13" t="s">
        <v>655</v>
      </c>
      <c r="B13" t="s">
        <v>425</v>
      </c>
    </row>
    <row r="14" spans="1:2">
      <c r="A14" t="s">
        <v>656</v>
      </c>
      <c r="B14" t="s">
        <v>426</v>
      </c>
    </row>
    <row r="15" spans="1:2">
      <c r="A15" t="s">
        <v>657</v>
      </c>
      <c r="B15" t="s">
        <v>427</v>
      </c>
    </row>
    <row r="16" spans="1:2">
      <c r="A16" t="s">
        <v>658</v>
      </c>
      <c r="B16" t="s">
        <v>332</v>
      </c>
    </row>
    <row r="17" spans="1:2">
      <c r="A17" t="s">
        <v>659</v>
      </c>
      <c r="B17" t="s">
        <v>59</v>
      </c>
    </row>
    <row r="18" spans="1:2">
      <c r="A18" t="s">
        <v>660</v>
      </c>
      <c r="B18" t="s">
        <v>384</v>
      </c>
    </row>
    <row r="19" spans="1:2">
      <c r="A19" t="s">
        <v>661</v>
      </c>
      <c r="B19" t="s">
        <v>436</v>
      </c>
    </row>
    <row r="20" spans="1:2">
      <c r="A20" t="s">
        <v>662</v>
      </c>
      <c r="B20" t="s">
        <v>248</v>
      </c>
    </row>
    <row r="21" spans="1:2">
      <c r="A21" t="s">
        <v>663</v>
      </c>
      <c r="B21" t="s">
        <v>72</v>
      </c>
    </row>
    <row r="22" spans="1:2">
      <c r="A22" t="s">
        <v>664</v>
      </c>
      <c r="B22" t="s">
        <v>61</v>
      </c>
    </row>
    <row r="23" spans="1:2">
      <c r="A23" t="s">
        <v>665</v>
      </c>
      <c r="B23" t="s">
        <v>73</v>
      </c>
    </row>
    <row r="24" spans="1:2">
      <c r="A24" t="s">
        <v>666</v>
      </c>
      <c r="B24" t="s">
        <v>428</v>
      </c>
    </row>
    <row r="25" spans="1:2">
      <c r="A25" t="s">
        <v>574</v>
      </c>
      <c r="B25" t="s">
        <v>71</v>
      </c>
    </row>
    <row r="26" spans="1:2">
      <c r="A26" t="s">
        <v>575</v>
      </c>
      <c r="B26" t="s">
        <v>60</v>
      </c>
    </row>
    <row r="27" spans="1:2">
      <c r="A27" t="s">
        <v>487</v>
      </c>
      <c r="B27" t="s">
        <v>62</v>
      </c>
    </row>
    <row r="28" spans="1:2">
      <c r="A28" t="s">
        <v>417</v>
      </c>
      <c r="B28" t="s">
        <v>382</v>
      </c>
    </row>
    <row r="29" spans="1:2">
      <c r="A29" t="s">
        <v>486</v>
      </c>
      <c r="B29" t="s">
        <v>13</v>
      </c>
    </row>
    <row r="30" spans="1:2">
      <c r="A30" t="s">
        <v>416</v>
      </c>
      <c r="B30" t="s">
        <v>80</v>
      </c>
    </row>
    <row r="31" spans="1:2">
      <c r="A31" t="s">
        <v>563</v>
      </c>
      <c r="B31" t="s">
        <v>14</v>
      </c>
    </row>
    <row r="32" spans="1:2">
      <c r="A32" t="s">
        <v>749</v>
      </c>
      <c r="B32" t="s">
        <v>555</v>
      </c>
    </row>
    <row r="33" spans="1:2">
      <c r="A33" t="s">
        <v>750</v>
      </c>
      <c r="B33" t="s">
        <v>429</v>
      </c>
    </row>
    <row r="34" spans="1:2">
      <c r="A34" t="s">
        <v>418</v>
      </c>
      <c r="B34" t="s">
        <v>178</v>
      </c>
    </row>
    <row r="35" spans="1:2">
      <c r="A35" t="s">
        <v>419</v>
      </c>
      <c r="B35" t="s">
        <v>488</v>
      </c>
    </row>
    <row r="36" spans="1:2">
      <c r="A36" t="s">
        <v>420</v>
      </c>
      <c r="B36" t="s">
        <v>469</v>
      </c>
    </row>
    <row r="37" spans="1:2">
      <c r="A37" t="s">
        <v>421</v>
      </c>
      <c r="B37" t="s">
        <v>333</v>
      </c>
    </row>
    <row r="38" spans="1:2">
      <c r="A38"/>
      <c r="B38" t="s">
        <v>277</v>
      </c>
    </row>
    <row r="39" spans="1:2">
      <c r="A39"/>
      <c r="B39" t="s">
        <v>331</v>
      </c>
    </row>
    <row r="40" spans="1:2">
      <c r="A40"/>
      <c r="B40" t="s">
        <v>197</v>
      </c>
    </row>
    <row r="41" spans="1:2">
      <c r="A41"/>
      <c r="B41" t="s">
        <v>179</v>
      </c>
    </row>
    <row r="42" spans="1:2">
      <c r="A42"/>
      <c r="B42" t="s">
        <v>176</v>
      </c>
    </row>
    <row r="43" spans="1:2">
      <c r="A43"/>
      <c r="B43" t="s">
        <v>219</v>
      </c>
    </row>
    <row r="44" spans="1:2">
      <c r="A44"/>
      <c r="B44" t="s">
        <v>177</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0"/>
  <sheetViews>
    <sheetView showGridLines="0" topLeftCell="C6" zoomScaleNormal="100" workbookViewId="0">
      <selection activeCell="G12" sqref="G12"/>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1" t="s">
        <v>626</v>
      </c>
      <c r="E5" s="1232"/>
      <c r="F5" s="1232"/>
      <c r="G5" s="1232"/>
      <c r="H5" s="1232"/>
      <c r="I5" s="1232"/>
      <c r="J5" s="1233"/>
      <c r="K5" s="408"/>
      <c r="L5" s="169"/>
      <c r="M5" s="169"/>
      <c r="N5" s="169"/>
      <c r="O5" s="169"/>
      <c r="P5" s="169"/>
      <c r="Q5" s="169"/>
      <c r="R5" s="169"/>
      <c r="S5" s="536"/>
      <c r="T5" s="536"/>
      <c r="U5" s="536"/>
      <c r="V5" s="536"/>
      <c r="W5" s="169"/>
    </row>
    <row r="6" spans="1:24" s="438" customFormat="1" ht="3" customHeight="1">
      <c r="A6" s="292"/>
      <c r="B6" s="292"/>
      <c r="D6" s="1248"/>
      <c r="E6" s="1249"/>
      <c r="F6" s="1249"/>
      <c r="G6" s="1249"/>
      <c r="H6" s="1249"/>
      <c r="I6" s="1249"/>
      <c r="J6" s="1250"/>
      <c r="S6" s="613"/>
      <c r="T6" s="613"/>
      <c r="U6" s="613"/>
      <c r="V6" s="613"/>
    </row>
    <row r="7" spans="1:24" s="438" customFormat="1" ht="5.25" hidden="1" customHeight="1">
      <c r="A7" s="292"/>
      <c r="B7" s="292"/>
      <c r="E7" s="1251"/>
      <c r="F7" s="1251"/>
      <c r="G7" s="1247"/>
      <c r="H7" s="1247"/>
      <c r="I7" s="1247"/>
      <c r="J7" s="1247"/>
      <c r="S7" s="613"/>
      <c r="T7" s="613"/>
      <c r="U7" s="613"/>
      <c r="V7" s="613"/>
    </row>
    <row r="8" spans="1:24" s="438" customFormat="1" ht="5.25" hidden="1" customHeight="1">
      <c r="A8" s="292"/>
      <c r="B8" s="292"/>
      <c r="E8" s="1251"/>
      <c r="F8" s="1251"/>
      <c r="G8" s="1247"/>
      <c r="H8" s="1247"/>
      <c r="I8" s="1247"/>
      <c r="J8" s="1247"/>
      <c r="S8" s="613"/>
      <c r="T8" s="613"/>
      <c r="U8" s="613"/>
      <c r="V8" s="613"/>
    </row>
    <row r="9" spans="1:24" s="438" customFormat="1" ht="5.25" hidden="1" customHeight="1">
      <c r="A9" s="292"/>
      <c r="B9" s="292"/>
      <c r="E9" s="1251"/>
      <c r="F9" s="1251"/>
      <c r="G9" s="1247"/>
      <c r="H9" s="1247"/>
      <c r="I9" s="1247"/>
      <c r="J9" s="1247"/>
      <c r="S9" s="613"/>
      <c r="T9" s="613"/>
      <c r="U9" s="613"/>
      <c r="V9" s="613"/>
    </row>
    <row r="10" spans="1:24" s="613" customFormat="1" ht="5.25" hidden="1">
      <c r="A10" s="292"/>
      <c r="B10" s="292"/>
      <c r="E10" s="1252"/>
      <c r="F10" s="1252"/>
      <c r="G10" s="787"/>
      <c r="H10" s="434"/>
      <c r="I10" s="745"/>
      <c r="J10" s="745"/>
    </row>
    <row r="11" spans="1:24" s="152" customFormat="1" ht="18.75" customHeight="1">
      <c r="A11" s="292"/>
      <c r="B11" s="292"/>
      <c r="D11" s="145"/>
      <c r="E11" s="1253" t="s">
        <v>633</v>
      </c>
      <c r="F11" s="1253"/>
      <c r="G11" s="1199" t="s">
        <v>83</v>
      </c>
      <c r="H11" s="436"/>
      <c r="I11" s="159"/>
      <c r="J11" s="145"/>
      <c r="K11" s="146"/>
      <c r="L11" s="145"/>
      <c r="M11" s="145"/>
      <c r="N11" s="146"/>
      <c r="O11" s="146"/>
      <c r="P11" s="145"/>
      <c r="Q11" s="145"/>
      <c r="R11" s="146"/>
      <c r="S11" s="522"/>
      <c r="T11" s="521"/>
      <c r="U11" s="521"/>
      <c r="V11" s="522"/>
    </row>
    <row r="12" spans="1:24" s="438" customFormat="1" ht="18.75">
      <c r="A12" s="292"/>
      <c r="B12" s="292"/>
      <c r="E12" s="1253" t="s">
        <v>634</v>
      </c>
      <c r="F12" s="1253"/>
      <c r="G12" s="1199" t="s">
        <v>83</v>
      </c>
      <c r="H12" s="436"/>
      <c r="I12" s="434"/>
      <c r="J12" s="437"/>
      <c r="K12" s="433"/>
      <c r="L12" s="433"/>
      <c r="M12" s="433"/>
      <c r="N12" s="432"/>
      <c r="O12" s="433"/>
      <c r="P12" s="433"/>
      <c r="Q12" s="433"/>
      <c r="R12" s="432"/>
      <c r="S12" s="612"/>
      <c r="T12" s="612"/>
      <c r="U12" s="612"/>
      <c r="V12" s="611"/>
    </row>
    <row r="13" spans="1:24" s="438" customFormat="1" ht="5.25" hidden="1" customHeight="1">
      <c r="A13" s="292"/>
      <c r="B13" s="292"/>
      <c r="E13" s="1246"/>
      <c r="F13" s="1246"/>
      <c r="G13" s="435"/>
      <c r="H13" s="434"/>
      <c r="I13" s="433"/>
      <c r="J13" s="433"/>
      <c r="K13" s="433"/>
      <c r="L13" s="433"/>
      <c r="M13" s="433"/>
      <c r="N13" s="432"/>
      <c r="O13" s="433"/>
      <c r="P13" s="433"/>
      <c r="Q13" s="433"/>
      <c r="R13" s="432"/>
      <c r="S13" s="612"/>
      <c r="T13" s="612"/>
      <c r="U13" s="612"/>
      <c r="V13" s="611"/>
    </row>
    <row r="14" spans="1:24" s="438" customFormat="1" ht="5.25" hidden="1" customHeight="1">
      <c r="A14" s="292"/>
      <c r="B14" s="292"/>
      <c r="S14" s="613"/>
      <c r="T14" s="613"/>
      <c r="U14" s="613"/>
      <c r="V14" s="613"/>
    </row>
    <row r="15" spans="1:24" s="431" customFormat="1" ht="5.25" hidden="1" customHeight="1">
      <c r="A15" s="440"/>
      <c r="B15" s="440"/>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5" t="s">
        <v>90</v>
      </c>
      <c r="E17" s="1245" t="s">
        <v>295</v>
      </c>
      <c r="F17" s="1245" t="s">
        <v>78</v>
      </c>
      <c r="G17" s="1245" t="s">
        <v>435</v>
      </c>
      <c r="H17" s="1245" t="s">
        <v>90</v>
      </c>
      <c r="I17" s="1245"/>
      <c r="J17" s="1245" t="s">
        <v>19</v>
      </c>
      <c r="K17" s="1257" t="s">
        <v>461</v>
      </c>
      <c r="L17" s="1257"/>
      <c r="M17" s="1257"/>
      <c r="N17" s="1257"/>
      <c r="O17" s="1257" t="s">
        <v>624</v>
      </c>
      <c r="P17" s="1257"/>
      <c r="Q17" s="1257"/>
      <c r="R17" s="1257"/>
      <c r="S17" s="1257" t="s">
        <v>625</v>
      </c>
      <c r="T17" s="1257"/>
      <c r="U17" s="1257"/>
      <c r="V17" s="1257"/>
      <c r="W17" s="1245" t="s">
        <v>242</v>
      </c>
    </row>
    <row r="18" spans="1:24" ht="30.75" customHeight="1">
      <c r="D18" s="1245"/>
      <c r="E18" s="1245"/>
      <c r="F18" s="1245"/>
      <c r="G18" s="1245"/>
      <c r="H18" s="1245"/>
      <c r="I18" s="1245"/>
      <c r="J18" s="1245"/>
      <c r="K18" s="109" t="s">
        <v>298</v>
      </c>
      <c r="L18" s="1245" t="s">
        <v>90</v>
      </c>
      <c r="M18" s="1245"/>
      <c r="N18" s="109" t="s">
        <v>228</v>
      </c>
      <c r="O18" s="109" t="s">
        <v>298</v>
      </c>
      <c r="P18" s="1245" t="s">
        <v>90</v>
      </c>
      <c r="Q18" s="1245"/>
      <c r="R18" s="109" t="s">
        <v>228</v>
      </c>
      <c r="S18" s="509" t="s">
        <v>298</v>
      </c>
      <c r="T18" s="1245" t="s">
        <v>90</v>
      </c>
      <c r="U18" s="1245"/>
      <c r="V18" s="509" t="s">
        <v>397</v>
      </c>
      <c r="W18" s="1245"/>
    </row>
    <row r="19" spans="1:24" s="382" customFormat="1" ht="12" customHeight="1">
      <c r="A19" s="381"/>
      <c r="B19" s="381"/>
      <c r="D19" s="39" t="s">
        <v>91</v>
      </c>
      <c r="E19" s="39" t="s">
        <v>47</v>
      </c>
      <c r="F19" s="39" t="s">
        <v>48</v>
      </c>
      <c r="G19" s="39" t="s">
        <v>49</v>
      </c>
      <c r="H19" s="1254" t="s">
        <v>66</v>
      </c>
      <c r="I19" s="1254"/>
      <c r="J19" s="39" t="s">
        <v>67</v>
      </c>
      <c r="K19" s="39" t="s">
        <v>181</v>
      </c>
      <c r="L19" s="1254" t="s">
        <v>182</v>
      </c>
      <c r="M19" s="1254"/>
      <c r="N19" s="39" t="s">
        <v>206</v>
      </c>
      <c r="O19" s="39" t="s">
        <v>207</v>
      </c>
      <c r="P19" s="1254" t="s">
        <v>208</v>
      </c>
      <c r="Q19" s="1254"/>
      <c r="R19" s="39" t="s">
        <v>209</v>
      </c>
      <c r="S19" s="494" t="s">
        <v>208</v>
      </c>
      <c r="T19" s="1254" t="s">
        <v>209</v>
      </c>
      <c r="U19" s="1254"/>
      <c r="V19" s="494" t="s">
        <v>210</v>
      </c>
      <c r="W19" s="39" t="s">
        <v>211</v>
      </c>
    </row>
    <row r="20" spans="1:24" ht="14.25" hidden="1" customHeight="1">
      <c r="C20" s="290"/>
      <c r="D20" s="327">
        <v>0</v>
      </c>
      <c r="E20" s="377"/>
      <c r="F20" s="377"/>
      <c r="G20" s="115"/>
      <c r="H20" s="378"/>
      <c r="I20" s="378"/>
      <c r="J20" s="213"/>
      <c r="K20" s="115"/>
      <c r="L20" s="213"/>
      <c r="M20" s="213"/>
      <c r="N20" s="379"/>
      <c r="O20" s="115"/>
      <c r="P20" s="213"/>
      <c r="Q20" s="213"/>
      <c r="R20" s="380"/>
      <c r="S20" s="511"/>
      <c r="T20" s="560"/>
      <c r="U20" s="560"/>
      <c r="V20" s="597"/>
      <c r="W20" s="115"/>
      <c r="X20" s="168"/>
    </row>
    <row r="21" spans="1:24" s="1176" customFormat="1" ht="17.100000000000001" customHeight="1">
      <c r="A21" s="710">
        <v>5</v>
      </c>
      <c r="C21" s="290"/>
      <c r="D21" s="1258">
        <v>1</v>
      </c>
      <c r="E21" s="1264" t="s">
        <v>583</v>
      </c>
      <c r="F21" s="1268" t="s">
        <v>1660</v>
      </c>
      <c r="G21" s="1271" t="s">
        <v>83</v>
      </c>
      <c r="H21" s="1258"/>
      <c r="I21" s="1258">
        <v>1</v>
      </c>
      <c r="J21" s="1260" t="s">
        <v>2263</v>
      </c>
      <c r="K21" s="1275" t="s">
        <v>83</v>
      </c>
      <c r="L21" s="1276"/>
      <c r="M21" s="1276" t="s">
        <v>91</v>
      </c>
      <c r="N21" s="1273"/>
      <c r="O21" s="1275" t="s">
        <v>83</v>
      </c>
      <c r="P21" s="1276"/>
      <c r="Q21" s="1276" t="s">
        <v>91</v>
      </c>
      <c r="R21" s="1274"/>
      <c r="S21" s="1275" t="s">
        <v>83</v>
      </c>
      <c r="T21" s="1028"/>
      <c r="U21" s="1028" t="s">
        <v>91</v>
      </c>
      <c r="V21" s="1200"/>
      <c r="W21" s="288"/>
    </row>
    <row r="22" spans="1:24" s="1176" customFormat="1" ht="17.100000000000001" customHeight="1">
      <c r="A22" s="710"/>
      <c r="C22" s="709"/>
      <c r="D22" s="1258"/>
      <c r="E22" s="1265"/>
      <c r="F22" s="1269"/>
      <c r="G22" s="1271"/>
      <c r="H22" s="1258"/>
      <c r="I22" s="1258"/>
      <c r="J22" s="1261"/>
      <c r="K22" s="1275"/>
      <c r="L22" s="1276"/>
      <c r="M22" s="1276"/>
      <c r="N22" s="1273"/>
      <c r="O22" s="1275"/>
      <c r="P22" s="1276"/>
      <c r="Q22" s="1276"/>
      <c r="R22" s="1274"/>
      <c r="S22" s="1275"/>
      <c r="T22" s="1030"/>
      <c r="U22" s="706"/>
      <c r="V22" s="707"/>
      <c r="W22" s="708"/>
    </row>
    <row r="23" spans="1:24" s="1176" customFormat="1" ht="17.100000000000001" customHeight="1">
      <c r="A23" s="710"/>
      <c r="C23" s="709"/>
      <c r="D23" s="1259"/>
      <c r="E23" s="1266"/>
      <c r="F23" s="1269"/>
      <c r="G23" s="1272"/>
      <c r="H23" s="1259"/>
      <c r="I23" s="1259"/>
      <c r="J23" s="1261"/>
      <c r="K23" s="1272"/>
      <c r="L23" s="1259"/>
      <c r="M23" s="1259"/>
      <c r="N23" s="1274"/>
      <c r="O23" s="1272"/>
      <c r="P23" s="1190"/>
      <c r="Q23" s="706"/>
      <c r="R23" s="707"/>
      <c r="S23" s="703"/>
      <c r="T23" s="703"/>
      <c r="U23" s="703"/>
      <c r="V23" s="703"/>
      <c r="W23" s="708"/>
    </row>
    <row r="24" spans="1:24" s="1176" customFormat="1" ht="15" customHeight="1">
      <c r="A24" s="710"/>
      <c r="C24" s="709"/>
      <c r="D24" s="1259"/>
      <c r="E24" s="1266"/>
      <c r="F24" s="1269"/>
      <c r="G24" s="1272"/>
      <c r="H24" s="1259"/>
      <c r="I24" s="1259"/>
      <c r="J24" s="1262"/>
      <c r="K24" s="1272"/>
      <c r="L24" s="706"/>
      <c r="M24" s="707"/>
      <c r="N24" s="707"/>
      <c r="O24" s="707"/>
      <c r="P24" s="707"/>
      <c r="Q24" s="707"/>
      <c r="R24" s="707"/>
      <c r="S24" s="703"/>
      <c r="T24" s="703"/>
      <c r="U24" s="703"/>
      <c r="V24" s="703"/>
      <c r="W24" s="708"/>
    </row>
    <row r="25" spans="1:24" s="1176" customFormat="1" ht="15" customHeight="1">
      <c r="A25" s="710"/>
      <c r="C25" s="709"/>
      <c r="D25" s="1259"/>
      <c r="E25" s="1267"/>
      <c r="F25" s="1270"/>
      <c r="G25" s="1272"/>
      <c r="H25" s="706"/>
      <c r="I25" s="707"/>
      <c r="J25" s="707"/>
      <c r="K25" s="707"/>
      <c r="L25" s="707"/>
      <c r="M25" s="707"/>
      <c r="N25" s="707"/>
      <c r="O25" s="707"/>
      <c r="P25" s="707"/>
      <c r="Q25" s="707"/>
      <c r="R25" s="707"/>
      <c r="S25" s="703"/>
      <c r="T25" s="703"/>
      <c r="U25" s="703"/>
      <c r="V25" s="703"/>
      <c r="W25" s="708"/>
    </row>
    <row r="26" spans="1:24" s="1176" customFormat="1" ht="17.100000000000001" customHeight="1">
      <c r="A26" s="710">
        <v>13</v>
      </c>
      <c r="C26" s="290"/>
      <c r="D26" s="1258">
        <v>2</v>
      </c>
      <c r="E26" s="1264" t="s">
        <v>674</v>
      </c>
      <c r="F26" s="1268" t="s">
        <v>1659</v>
      </c>
      <c r="G26" s="1271" t="s">
        <v>83</v>
      </c>
      <c r="H26" s="1258"/>
      <c r="I26" s="1258">
        <v>1</v>
      </c>
      <c r="J26" s="1260" t="s">
        <v>2263</v>
      </c>
      <c r="K26" s="1275" t="s">
        <v>83</v>
      </c>
      <c r="L26" s="1276"/>
      <c r="M26" s="1276" t="s">
        <v>91</v>
      </c>
      <c r="N26" s="1273"/>
      <c r="O26" s="1275" t="s">
        <v>83</v>
      </c>
      <c r="P26" s="1276"/>
      <c r="Q26" s="1276" t="s">
        <v>91</v>
      </c>
      <c r="R26" s="1274"/>
      <c r="S26" s="1275" t="s">
        <v>83</v>
      </c>
      <c r="T26" s="1028"/>
      <c r="U26" s="1028" t="s">
        <v>91</v>
      </c>
      <c r="V26" s="1200"/>
      <c r="W26" s="288"/>
    </row>
    <row r="27" spans="1:24" s="1176" customFormat="1" ht="17.100000000000001" customHeight="1">
      <c r="A27" s="710"/>
      <c r="C27" s="709"/>
      <c r="D27" s="1258"/>
      <c r="E27" s="1265"/>
      <c r="F27" s="1269"/>
      <c r="G27" s="1271"/>
      <c r="H27" s="1258"/>
      <c r="I27" s="1258"/>
      <c r="J27" s="1261"/>
      <c r="K27" s="1275"/>
      <c r="L27" s="1276"/>
      <c r="M27" s="1276"/>
      <c r="N27" s="1273"/>
      <c r="O27" s="1275"/>
      <c r="P27" s="1276"/>
      <c r="Q27" s="1276"/>
      <c r="R27" s="1274"/>
      <c r="S27" s="1275"/>
      <c r="T27" s="1030"/>
      <c r="U27" s="706"/>
      <c r="V27" s="707"/>
      <c r="W27" s="708"/>
    </row>
    <row r="28" spans="1:24" s="1176" customFormat="1" ht="17.100000000000001" customHeight="1">
      <c r="A28" s="710"/>
      <c r="C28" s="709"/>
      <c r="D28" s="1259"/>
      <c r="E28" s="1266"/>
      <c r="F28" s="1269"/>
      <c r="G28" s="1272"/>
      <c r="H28" s="1259"/>
      <c r="I28" s="1259"/>
      <c r="J28" s="1261"/>
      <c r="K28" s="1272"/>
      <c r="L28" s="1259"/>
      <c r="M28" s="1259"/>
      <c r="N28" s="1274"/>
      <c r="O28" s="1272"/>
      <c r="P28" s="1190"/>
      <c r="Q28" s="706"/>
      <c r="R28" s="707"/>
      <c r="S28" s="703"/>
      <c r="T28" s="703"/>
      <c r="U28" s="703"/>
      <c r="V28" s="703"/>
      <c r="W28" s="708"/>
    </row>
    <row r="29" spans="1:24" s="1176" customFormat="1" ht="15" customHeight="1">
      <c r="A29" s="710"/>
      <c r="C29" s="709"/>
      <c r="D29" s="1259"/>
      <c r="E29" s="1266"/>
      <c r="F29" s="1269"/>
      <c r="G29" s="1272"/>
      <c r="H29" s="1259"/>
      <c r="I29" s="1259"/>
      <c r="J29" s="1262"/>
      <c r="K29" s="1272"/>
      <c r="L29" s="706"/>
      <c r="M29" s="707"/>
      <c r="N29" s="707"/>
      <c r="O29" s="707"/>
      <c r="P29" s="707"/>
      <c r="Q29" s="707"/>
      <c r="R29" s="707"/>
      <c r="S29" s="703"/>
      <c r="T29" s="703"/>
      <c r="U29" s="703"/>
      <c r="V29" s="703"/>
      <c r="W29" s="708"/>
    </row>
    <row r="30" spans="1:24" s="1176" customFormat="1" ht="15" customHeight="1">
      <c r="A30" s="710"/>
      <c r="C30" s="709"/>
      <c r="D30" s="1259"/>
      <c r="E30" s="1267"/>
      <c r="F30" s="1270"/>
      <c r="G30" s="1272"/>
      <c r="H30" s="706"/>
      <c r="I30" s="707"/>
      <c r="J30" s="707"/>
      <c r="K30" s="707"/>
      <c r="L30" s="707"/>
      <c r="M30" s="707"/>
      <c r="N30" s="707"/>
      <c r="O30" s="707"/>
      <c r="P30" s="707"/>
      <c r="Q30" s="707"/>
      <c r="R30" s="707"/>
      <c r="S30" s="703"/>
      <c r="T30" s="703"/>
      <c r="U30" s="703"/>
      <c r="V30" s="703"/>
      <c r="W30" s="708"/>
    </row>
    <row r="31" spans="1:24" s="1176" customFormat="1" ht="17.100000000000001" customHeight="1">
      <c r="A31" s="710">
        <v>4</v>
      </c>
      <c r="C31" s="290"/>
      <c r="D31" s="1258">
        <v>3</v>
      </c>
      <c r="E31" s="1264" t="s">
        <v>582</v>
      </c>
      <c r="F31" s="1268" t="s">
        <v>1660</v>
      </c>
      <c r="G31" s="1271" t="s">
        <v>83</v>
      </c>
      <c r="H31" s="1258"/>
      <c r="I31" s="1258">
        <v>1</v>
      </c>
      <c r="J31" s="1260" t="s">
        <v>631</v>
      </c>
      <c r="K31" s="1275" t="s">
        <v>83</v>
      </c>
      <c r="L31" s="1276"/>
      <c r="M31" s="1276" t="s">
        <v>91</v>
      </c>
      <c r="N31" s="1273"/>
      <c r="O31" s="1275" t="s">
        <v>83</v>
      </c>
      <c r="P31" s="1276"/>
      <c r="Q31" s="1276" t="s">
        <v>91</v>
      </c>
      <c r="R31" s="1274"/>
      <c r="S31" s="1275" t="s">
        <v>83</v>
      </c>
      <c r="T31" s="1028"/>
      <c r="U31" s="1028" t="s">
        <v>91</v>
      </c>
      <c r="V31" s="1200"/>
      <c r="W31" s="288"/>
    </row>
    <row r="32" spans="1:24" s="1176" customFormat="1" ht="17.100000000000001" customHeight="1">
      <c r="A32" s="710"/>
      <c r="C32" s="709"/>
      <c r="D32" s="1258"/>
      <c r="E32" s="1265"/>
      <c r="F32" s="1269"/>
      <c r="G32" s="1271"/>
      <c r="H32" s="1258"/>
      <c r="I32" s="1258"/>
      <c r="J32" s="1261"/>
      <c r="K32" s="1275"/>
      <c r="L32" s="1276"/>
      <c r="M32" s="1276"/>
      <c r="N32" s="1273"/>
      <c r="O32" s="1275"/>
      <c r="P32" s="1276"/>
      <c r="Q32" s="1276"/>
      <c r="R32" s="1274"/>
      <c r="S32" s="1275"/>
      <c r="T32" s="1030"/>
      <c r="U32" s="706"/>
      <c r="V32" s="707"/>
      <c r="W32" s="708"/>
    </row>
    <row r="33" spans="1:23" s="1176" customFormat="1" ht="17.100000000000001" customHeight="1">
      <c r="A33" s="710"/>
      <c r="C33" s="709"/>
      <c r="D33" s="1259"/>
      <c r="E33" s="1266"/>
      <c r="F33" s="1269"/>
      <c r="G33" s="1272"/>
      <c r="H33" s="1259"/>
      <c r="I33" s="1259"/>
      <c r="J33" s="1261"/>
      <c r="K33" s="1272"/>
      <c r="L33" s="1259"/>
      <c r="M33" s="1259"/>
      <c r="N33" s="1274"/>
      <c r="O33" s="1272"/>
      <c r="P33" s="1190"/>
      <c r="Q33" s="706"/>
      <c r="R33" s="707"/>
      <c r="S33" s="703"/>
      <c r="T33" s="703"/>
      <c r="U33" s="703"/>
      <c r="V33" s="703"/>
      <c r="W33" s="708"/>
    </row>
    <row r="34" spans="1:23" s="1176" customFormat="1" ht="15" customHeight="1">
      <c r="A34" s="710"/>
      <c r="C34" s="709"/>
      <c r="D34" s="1259"/>
      <c r="E34" s="1266"/>
      <c r="F34" s="1269"/>
      <c r="G34" s="1272"/>
      <c r="H34" s="1259"/>
      <c r="I34" s="1259"/>
      <c r="J34" s="1262"/>
      <c r="K34" s="1272"/>
      <c r="L34" s="706"/>
      <c r="M34" s="707"/>
      <c r="N34" s="707"/>
      <c r="O34" s="707"/>
      <c r="P34" s="707"/>
      <c r="Q34" s="707"/>
      <c r="R34" s="707"/>
      <c r="S34" s="703"/>
      <c r="T34" s="703"/>
      <c r="U34" s="703"/>
      <c r="V34" s="703"/>
      <c r="W34" s="708"/>
    </row>
    <row r="35" spans="1:23" s="1176" customFormat="1" ht="15" customHeight="1">
      <c r="A35" s="710"/>
      <c r="C35" s="709"/>
      <c r="D35" s="1259"/>
      <c r="E35" s="1267"/>
      <c r="F35" s="1270"/>
      <c r="G35" s="1272"/>
      <c r="H35" s="706"/>
      <c r="I35" s="707"/>
      <c r="J35" s="707"/>
      <c r="K35" s="707"/>
      <c r="L35" s="707"/>
      <c r="M35" s="707"/>
      <c r="N35" s="707"/>
      <c r="O35" s="707"/>
      <c r="P35" s="707"/>
      <c r="Q35" s="707"/>
      <c r="R35" s="707"/>
      <c r="S35" s="703"/>
      <c r="T35" s="703"/>
      <c r="U35" s="703"/>
      <c r="V35" s="703"/>
      <c r="W35" s="708"/>
    </row>
    <row r="36" spans="1:23" ht="17.100000000000001" customHeight="1">
      <c r="D36" s="111"/>
      <c r="E36" s="112"/>
      <c r="F36" s="112"/>
      <c r="G36" s="112"/>
      <c r="H36" s="112"/>
      <c r="I36" s="112"/>
      <c r="J36" s="112"/>
      <c r="K36" s="112"/>
      <c r="L36" s="112"/>
      <c r="M36" s="112"/>
      <c r="N36" s="112"/>
      <c r="O36" s="112"/>
      <c r="P36" s="112"/>
      <c r="Q36" s="112"/>
      <c r="R36" s="112"/>
      <c r="S36" s="510"/>
      <c r="T36" s="510"/>
      <c r="U36" s="510"/>
      <c r="V36" s="510"/>
      <c r="W36" s="113"/>
    </row>
    <row r="37" spans="1:23" ht="3" customHeight="1"/>
    <row r="38" spans="1:23" ht="11.25" hidden="1" customHeight="1"/>
    <row r="39" spans="1:23" ht="0.95" customHeight="1"/>
    <row r="40" spans="1:23" ht="23.25" customHeight="1"/>
    <row r="41" spans="1:23" ht="3" customHeight="1"/>
    <row r="42" spans="1:23" ht="17.100000000000001" customHeight="1">
      <c r="E42" s="1263" t="s">
        <v>643</v>
      </c>
      <c r="F42" s="1263"/>
      <c r="G42" s="1263"/>
      <c r="H42" s="1263"/>
      <c r="I42" s="1263"/>
      <c r="J42" s="1263"/>
      <c r="K42" s="1263"/>
      <c r="L42" s="1263"/>
      <c r="M42" s="1263"/>
      <c r="N42" s="1263"/>
      <c r="O42" s="1263"/>
      <c r="P42" s="1263"/>
      <c r="Q42" s="1263"/>
      <c r="R42" s="1263"/>
      <c r="S42" s="1263"/>
      <c r="T42" s="1263"/>
      <c r="U42" s="1263"/>
      <c r="V42" s="1263"/>
      <c r="W42" s="1263"/>
    </row>
    <row r="43" spans="1:23" ht="36.950000000000003" customHeight="1">
      <c r="E43" s="1255" t="s">
        <v>645</v>
      </c>
      <c r="F43" s="1256"/>
      <c r="G43" s="1256"/>
      <c r="H43" s="1256"/>
      <c r="I43" s="1256"/>
      <c r="J43" s="1256"/>
      <c r="K43" s="1256"/>
      <c r="L43" s="1256"/>
      <c r="M43" s="1256"/>
      <c r="N43" s="1256"/>
      <c r="O43" s="1256"/>
      <c r="P43" s="1256"/>
      <c r="Q43" s="1256"/>
      <c r="R43" s="1256"/>
      <c r="S43" s="1256"/>
      <c r="T43" s="1256"/>
      <c r="U43" s="1256"/>
      <c r="V43" s="1256"/>
      <c r="W43" s="1256"/>
    </row>
    <row r="44" spans="1:23" ht="17.100000000000001" customHeight="1">
      <c r="E44" s="1255" t="s">
        <v>646</v>
      </c>
      <c r="F44" s="1256"/>
      <c r="G44" s="1256"/>
      <c r="H44" s="1256"/>
      <c r="I44" s="1256"/>
      <c r="J44" s="1256"/>
      <c r="K44" s="1256"/>
      <c r="L44" s="1256"/>
      <c r="M44" s="1256"/>
      <c r="N44" s="1256"/>
      <c r="O44" s="1256"/>
      <c r="P44" s="1256"/>
      <c r="Q44" s="1256"/>
      <c r="R44" s="1256"/>
      <c r="S44" s="1256"/>
      <c r="T44" s="1256"/>
      <c r="U44" s="1256"/>
      <c r="V44" s="1256"/>
      <c r="W44" s="1256"/>
    </row>
    <row r="45" spans="1:23" ht="27" customHeight="1">
      <c r="E45" s="1255" t="s">
        <v>647</v>
      </c>
      <c r="F45" s="1256"/>
      <c r="G45" s="1256"/>
      <c r="H45" s="1256"/>
      <c r="I45" s="1256"/>
      <c r="J45" s="1256"/>
      <c r="K45" s="1256"/>
      <c r="L45" s="1256"/>
      <c r="M45" s="1256"/>
      <c r="N45" s="1256"/>
      <c r="O45" s="1256"/>
      <c r="P45" s="1256"/>
      <c r="Q45" s="1256"/>
      <c r="R45" s="1256"/>
      <c r="S45" s="1256"/>
      <c r="T45" s="1256"/>
      <c r="U45" s="1256"/>
      <c r="V45" s="1256"/>
      <c r="W45" s="1256"/>
    </row>
    <row r="46" spans="1:23" ht="17.100000000000001" customHeight="1">
      <c r="E46" s="1255" t="s">
        <v>648</v>
      </c>
      <c r="F46" s="1256"/>
      <c r="G46" s="1256"/>
      <c r="H46" s="1256"/>
      <c r="I46" s="1256"/>
      <c r="J46" s="1256"/>
      <c r="K46" s="1256"/>
      <c r="L46" s="1256"/>
      <c r="M46" s="1256"/>
      <c r="N46" s="1256"/>
      <c r="O46" s="1256"/>
      <c r="P46" s="1256"/>
      <c r="Q46" s="1256"/>
      <c r="R46" s="1256"/>
      <c r="S46" s="1256"/>
      <c r="T46" s="1256"/>
      <c r="U46" s="1256"/>
      <c r="V46" s="1256"/>
      <c r="W46" s="1256"/>
    </row>
    <row r="47" spans="1:23" ht="15" customHeight="1">
      <c r="E47" s="744"/>
      <c r="F47" s="210"/>
      <c r="G47" s="210"/>
      <c r="H47" s="210"/>
      <c r="I47" s="210"/>
      <c r="J47" s="210"/>
      <c r="K47" s="210"/>
      <c r="L47" s="210"/>
      <c r="M47" s="210"/>
      <c r="N47" s="210"/>
      <c r="O47" s="210"/>
      <c r="P47" s="210"/>
      <c r="Q47" s="210"/>
      <c r="R47" s="210"/>
      <c r="S47" s="210"/>
      <c r="T47" s="210"/>
      <c r="U47" s="210"/>
      <c r="V47" s="210"/>
      <c r="W47" s="210"/>
    </row>
    <row r="48" spans="1:23" ht="15" customHeight="1">
      <c r="E48" s="1263" t="s">
        <v>644</v>
      </c>
      <c r="F48" s="1263"/>
      <c r="G48" s="1263"/>
      <c r="H48" s="1263"/>
      <c r="I48" s="1263"/>
      <c r="J48" s="1263"/>
      <c r="K48" s="1263"/>
      <c r="L48" s="1263"/>
      <c r="M48" s="1263"/>
      <c r="N48" s="1263"/>
      <c r="O48" s="1263"/>
      <c r="P48" s="1263"/>
      <c r="Q48" s="1263"/>
      <c r="R48" s="1263"/>
      <c r="S48" s="1263"/>
      <c r="T48" s="1263"/>
      <c r="U48" s="1263"/>
      <c r="V48" s="1263"/>
      <c r="W48" s="1263"/>
    </row>
    <row r="49" spans="5:23" ht="17.100000000000001" customHeight="1">
      <c r="E49" s="1255" t="s">
        <v>649</v>
      </c>
      <c r="F49" s="1256"/>
      <c r="G49" s="1256"/>
      <c r="H49" s="1256"/>
      <c r="I49" s="1256"/>
      <c r="J49" s="1256"/>
      <c r="K49" s="1256"/>
      <c r="L49" s="1256"/>
      <c r="M49" s="1256"/>
      <c r="N49" s="1256"/>
      <c r="O49" s="1256"/>
      <c r="P49" s="1256"/>
      <c r="Q49" s="1256"/>
      <c r="R49" s="1256"/>
      <c r="S49" s="1256"/>
      <c r="T49" s="1256"/>
      <c r="U49" s="1256"/>
      <c r="V49" s="1256"/>
      <c r="W49" s="1256"/>
    </row>
    <row r="50" spans="5:23" ht="17.100000000000001" customHeight="1">
      <c r="E50" s="1255" t="s">
        <v>650</v>
      </c>
      <c r="F50" s="1256"/>
      <c r="G50" s="1256"/>
      <c r="H50" s="1256"/>
      <c r="I50" s="1256"/>
      <c r="J50" s="1256"/>
      <c r="K50" s="1256"/>
      <c r="L50" s="1256"/>
      <c r="M50" s="1256"/>
      <c r="N50" s="1256"/>
      <c r="O50" s="1256"/>
      <c r="P50" s="1256"/>
      <c r="Q50" s="1256"/>
      <c r="R50" s="1256"/>
      <c r="S50" s="1256"/>
      <c r="T50" s="1256"/>
      <c r="U50" s="1256"/>
      <c r="V50" s="1256"/>
      <c r="W50" s="1256"/>
    </row>
  </sheetData>
  <sheetProtection password="FA9C" sheet="1" objects="1" scenarios="1" formatColumns="0" formatRows="0"/>
  <dataConsolidate/>
  <mergeCells count="85">
    <mergeCell ref="P31:P32"/>
    <mergeCell ref="Q31:Q32"/>
    <mergeCell ref="R31:R32"/>
    <mergeCell ref="S31:S32"/>
    <mergeCell ref="D31:D35"/>
    <mergeCell ref="E31:E35"/>
    <mergeCell ref="F31:F35"/>
    <mergeCell ref="G31:G35"/>
    <mergeCell ref="H31:H34"/>
    <mergeCell ref="I31:I34"/>
    <mergeCell ref="J31:J34"/>
    <mergeCell ref="K31:K34"/>
    <mergeCell ref="L31:L33"/>
    <mergeCell ref="M31:M33"/>
    <mergeCell ref="N31:N33"/>
    <mergeCell ref="O31:O33"/>
    <mergeCell ref="P26:P27"/>
    <mergeCell ref="Q26:Q27"/>
    <mergeCell ref="R26:R27"/>
    <mergeCell ref="S26:S27"/>
    <mergeCell ref="P21:P22"/>
    <mergeCell ref="Q21:Q22"/>
    <mergeCell ref="R21:R22"/>
    <mergeCell ref="S21:S22"/>
    <mergeCell ref="D26:D30"/>
    <mergeCell ref="E26:E30"/>
    <mergeCell ref="F26:F30"/>
    <mergeCell ref="G26:G30"/>
    <mergeCell ref="H26:H29"/>
    <mergeCell ref="I26:I29"/>
    <mergeCell ref="J26:J29"/>
    <mergeCell ref="K26:K29"/>
    <mergeCell ref="L26:L28"/>
    <mergeCell ref="M26:M28"/>
    <mergeCell ref="N26:N28"/>
    <mergeCell ref="O26:O28"/>
    <mergeCell ref="K21:K24"/>
    <mergeCell ref="L21:L23"/>
    <mergeCell ref="M21:M23"/>
    <mergeCell ref="N21:N23"/>
    <mergeCell ref="O21:O23"/>
    <mergeCell ref="D21:D25"/>
    <mergeCell ref="E21:E25"/>
    <mergeCell ref="F21:F25"/>
    <mergeCell ref="G21:G25"/>
    <mergeCell ref="H21:H24"/>
    <mergeCell ref="E48:W48"/>
    <mergeCell ref="E49:W49"/>
    <mergeCell ref="E50:W50"/>
    <mergeCell ref="E42:W42"/>
    <mergeCell ref="E43:W43"/>
    <mergeCell ref="E44:W44"/>
    <mergeCell ref="E45:W45"/>
    <mergeCell ref="G8:J8"/>
    <mergeCell ref="J17:J18"/>
    <mergeCell ref="H19:I19"/>
    <mergeCell ref="L19:M19"/>
    <mergeCell ref="E46:W4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G26:G27 K26:K27 O26:O27 S26:S27 G31:G32 K31:K32 O31:O32 S31:S3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N26:N28 N31:N33">
      <formula1>DESCRIPTION_TERRITORY</formula1>
    </dataValidation>
    <dataValidation allowBlank="1" showInputMessage="1" showErrorMessage="1" prompt="Выберите виды деятельности, выполнив двойной щелчок левой кнопки мыши по ячейке." sqref="F26 F21 F31"/>
    <dataValidation type="textLength" operator="lessThanOrEqual" allowBlank="1" showInputMessage="1" showErrorMessage="1" errorTitle="Ошибка" error="Допускается ввод не более 900 символов!" sqref="V21:W21 R21:R22 R31:R32 V26:W26 R26:R27 J21 V31:W31 J26">
      <formula1>900</formula1>
    </dataValidation>
    <dataValidation type="list" showInputMessage="1" showErrorMessage="1" errorTitle="Ошибка" error="Выберите значение из списка" sqref="J31">
      <formula1>name_rates_4_filter</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6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1654</v>
      </c>
      <c r="B1" s="5" t="s">
        <v>1670</v>
      </c>
      <c r="C1" s="5" t="s">
        <v>1671</v>
      </c>
      <c r="D1" s="5" t="s">
        <v>1672</v>
      </c>
      <c r="E1" s="5" t="s">
        <v>1673</v>
      </c>
      <c r="F1" s="5" t="s">
        <v>1674</v>
      </c>
      <c r="G1" s="5" t="s">
        <v>1675</v>
      </c>
      <c r="H1" s="5" t="s">
        <v>1676</v>
      </c>
      <c r="I1" s="5" t="s">
        <v>1677</v>
      </c>
    </row>
    <row r="2" spans="1:10">
      <c r="A2" s="5">
        <v>1</v>
      </c>
      <c r="B2" s="5" t="s">
        <v>1678</v>
      </c>
      <c r="C2" s="5" t="s">
        <v>148</v>
      </c>
      <c r="D2" s="5" t="s">
        <v>1679</v>
      </c>
      <c r="E2" s="5" t="s">
        <v>1680</v>
      </c>
      <c r="F2" s="5" t="s">
        <v>1681</v>
      </c>
      <c r="G2" s="5" t="s">
        <v>1682</v>
      </c>
      <c r="J2" s="5" t="s">
        <v>2252</v>
      </c>
    </row>
    <row r="3" spans="1:10">
      <c r="A3" s="5">
        <v>2</v>
      </c>
      <c r="B3" s="5" t="s">
        <v>1678</v>
      </c>
      <c r="C3" s="5" t="s">
        <v>148</v>
      </c>
      <c r="D3" s="5" t="s">
        <v>1683</v>
      </c>
      <c r="E3" s="5" t="s">
        <v>1684</v>
      </c>
      <c r="F3" s="5" t="s">
        <v>1685</v>
      </c>
      <c r="G3" s="5" t="s">
        <v>1686</v>
      </c>
      <c r="J3" s="5" t="s">
        <v>2252</v>
      </c>
    </row>
    <row r="4" spans="1:10">
      <c r="A4" s="5">
        <v>3</v>
      </c>
      <c r="B4" s="5" t="s">
        <v>1678</v>
      </c>
      <c r="C4" s="5" t="s">
        <v>148</v>
      </c>
      <c r="D4" s="5" t="s">
        <v>1687</v>
      </c>
      <c r="E4" s="5" t="s">
        <v>1688</v>
      </c>
      <c r="F4" s="5" t="s">
        <v>1689</v>
      </c>
      <c r="G4" s="5" t="s">
        <v>1690</v>
      </c>
      <c r="J4" s="5" t="s">
        <v>2252</v>
      </c>
    </row>
    <row r="5" spans="1:10">
      <c r="A5" s="5">
        <v>4</v>
      </c>
      <c r="B5" s="5" t="s">
        <v>1678</v>
      </c>
      <c r="C5" s="5" t="s">
        <v>148</v>
      </c>
      <c r="D5" s="5" t="s">
        <v>1691</v>
      </c>
      <c r="E5" s="5" t="s">
        <v>1692</v>
      </c>
      <c r="F5" s="5" t="s">
        <v>1693</v>
      </c>
      <c r="G5" s="5" t="s">
        <v>1694</v>
      </c>
      <c r="J5" s="5" t="s">
        <v>2252</v>
      </c>
    </row>
    <row r="6" spans="1:10">
      <c r="A6" s="5">
        <v>5</v>
      </c>
      <c r="B6" s="5" t="s">
        <v>1678</v>
      </c>
      <c r="C6" s="5" t="s">
        <v>148</v>
      </c>
      <c r="D6" s="5" t="s">
        <v>1695</v>
      </c>
      <c r="E6" s="5" t="s">
        <v>1696</v>
      </c>
      <c r="F6" s="5" t="s">
        <v>1697</v>
      </c>
      <c r="G6" s="5" t="s">
        <v>1698</v>
      </c>
      <c r="H6" s="5" t="s">
        <v>1699</v>
      </c>
      <c r="J6" s="5" t="s">
        <v>2252</v>
      </c>
    </row>
    <row r="7" spans="1:10">
      <c r="A7" s="5">
        <v>6</v>
      </c>
      <c r="B7" s="5" t="s">
        <v>1678</v>
      </c>
      <c r="C7" s="5" t="s">
        <v>148</v>
      </c>
      <c r="D7" s="5" t="s">
        <v>1700</v>
      </c>
      <c r="E7" s="5" t="s">
        <v>1701</v>
      </c>
      <c r="F7" s="5" t="s">
        <v>1702</v>
      </c>
      <c r="G7" s="5" t="s">
        <v>1703</v>
      </c>
      <c r="H7" s="5" t="s">
        <v>1704</v>
      </c>
      <c r="J7" s="5" t="s">
        <v>2252</v>
      </c>
    </row>
    <row r="8" spans="1:10">
      <c r="A8" s="5">
        <v>7</v>
      </c>
      <c r="B8" s="5" t="s">
        <v>1678</v>
      </c>
      <c r="C8" s="5" t="s">
        <v>148</v>
      </c>
      <c r="D8" s="5" t="s">
        <v>1705</v>
      </c>
      <c r="E8" s="5" t="s">
        <v>1706</v>
      </c>
      <c r="F8" s="5" t="s">
        <v>1707</v>
      </c>
      <c r="G8" s="5" t="s">
        <v>1708</v>
      </c>
      <c r="J8" s="5" t="s">
        <v>2252</v>
      </c>
    </row>
    <row r="9" spans="1:10">
      <c r="A9" s="5">
        <v>8</v>
      </c>
      <c r="B9" s="5" t="s">
        <v>1678</v>
      </c>
      <c r="C9" s="5" t="s">
        <v>148</v>
      </c>
      <c r="D9" s="5" t="s">
        <v>1709</v>
      </c>
      <c r="E9" s="5" t="s">
        <v>1710</v>
      </c>
      <c r="F9" s="5" t="s">
        <v>1711</v>
      </c>
      <c r="G9" s="5" t="s">
        <v>1712</v>
      </c>
      <c r="J9" s="5" t="s">
        <v>2252</v>
      </c>
    </row>
    <row r="10" spans="1:10">
      <c r="A10" s="5">
        <v>9</v>
      </c>
      <c r="B10" s="5" t="s">
        <v>1678</v>
      </c>
      <c r="C10" s="5" t="s">
        <v>148</v>
      </c>
      <c r="D10" s="5" t="s">
        <v>1713</v>
      </c>
      <c r="E10" s="5" t="s">
        <v>1714</v>
      </c>
      <c r="F10" s="5" t="s">
        <v>1715</v>
      </c>
      <c r="G10" s="5" t="s">
        <v>1716</v>
      </c>
      <c r="J10" s="5" t="s">
        <v>2252</v>
      </c>
    </row>
    <row r="11" spans="1:10">
      <c r="A11" s="5">
        <v>10</v>
      </c>
      <c r="B11" s="5" t="s">
        <v>1678</v>
      </c>
      <c r="C11" s="5" t="s">
        <v>148</v>
      </c>
      <c r="D11" s="5" t="s">
        <v>1717</v>
      </c>
      <c r="E11" s="5" t="s">
        <v>1718</v>
      </c>
      <c r="F11" s="5" t="s">
        <v>1719</v>
      </c>
      <c r="G11" s="5" t="s">
        <v>1720</v>
      </c>
      <c r="H11" s="5" t="s">
        <v>1721</v>
      </c>
      <c r="J11" s="5" t="s">
        <v>2252</v>
      </c>
    </row>
    <row r="12" spans="1:10">
      <c r="A12" s="5">
        <v>11</v>
      </c>
      <c r="B12" s="5" t="s">
        <v>1678</v>
      </c>
      <c r="C12" s="5" t="s">
        <v>148</v>
      </c>
      <c r="D12" s="5" t="s">
        <v>1722</v>
      </c>
      <c r="E12" s="5" t="s">
        <v>1723</v>
      </c>
      <c r="F12" s="5" t="s">
        <v>1724</v>
      </c>
      <c r="G12" s="5" t="s">
        <v>1725</v>
      </c>
      <c r="J12" s="5" t="s">
        <v>2252</v>
      </c>
    </row>
    <row r="13" spans="1:10">
      <c r="A13" s="5">
        <v>12</v>
      </c>
      <c r="B13" s="5" t="s">
        <v>1678</v>
      </c>
      <c r="C13" s="5" t="s">
        <v>148</v>
      </c>
      <c r="D13" s="5" t="s">
        <v>1726</v>
      </c>
      <c r="E13" s="5" t="s">
        <v>1727</v>
      </c>
      <c r="F13" s="5" t="s">
        <v>1728</v>
      </c>
      <c r="G13" s="5" t="s">
        <v>1729</v>
      </c>
      <c r="J13" s="5" t="s">
        <v>2252</v>
      </c>
    </row>
    <row r="14" spans="1:10">
      <c r="A14" s="5">
        <v>13</v>
      </c>
      <c r="B14" s="5" t="s">
        <v>1678</v>
      </c>
      <c r="C14" s="5" t="s">
        <v>148</v>
      </c>
      <c r="D14" s="5" t="s">
        <v>1730</v>
      </c>
      <c r="E14" s="5" t="s">
        <v>1731</v>
      </c>
      <c r="F14" s="5" t="s">
        <v>1732</v>
      </c>
      <c r="G14" s="5" t="s">
        <v>1733</v>
      </c>
      <c r="J14" s="5" t="s">
        <v>2252</v>
      </c>
    </row>
    <row r="15" spans="1:10">
      <c r="A15" s="5">
        <v>14</v>
      </c>
      <c r="B15" s="5" t="s">
        <v>1678</v>
      </c>
      <c r="C15" s="5" t="s">
        <v>148</v>
      </c>
      <c r="D15" s="5" t="s">
        <v>1734</v>
      </c>
      <c r="E15" s="5" t="s">
        <v>1735</v>
      </c>
      <c r="F15" s="5" t="s">
        <v>1736</v>
      </c>
      <c r="G15" s="5" t="s">
        <v>1737</v>
      </c>
      <c r="H15" s="5" t="s">
        <v>1738</v>
      </c>
      <c r="J15" s="5" t="s">
        <v>2252</v>
      </c>
    </row>
    <row r="16" spans="1:10">
      <c r="A16" s="5">
        <v>15</v>
      </c>
      <c r="B16" s="5" t="s">
        <v>1678</v>
      </c>
      <c r="C16" s="5" t="s">
        <v>148</v>
      </c>
      <c r="D16" s="5" t="s">
        <v>1739</v>
      </c>
      <c r="E16" s="5" t="s">
        <v>1740</v>
      </c>
      <c r="F16" s="5" t="s">
        <v>1736</v>
      </c>
      <c r="G16" s="5" t="s">
        <v>1741</v>
      </c>
      <c r="J16" s="5" t="s">
        <v>2252</v>
      </c>
    </row>
    <row r="17" spans="1:10">
      <c r="A17" s="5">
        <v>16</v>
      </c>
      <c r="B17" s="5" t="s">
        <v>1678</v>
      </c>
      <c r="C17" s="5" t="s">
        <v>148</v>
      </c>
      <c r="D17" s="5" t="s">
        <v>1742</v>
      </c>
      <c r="E17" s="5" t="s">
        <v>1743</v>
      </c>
      <c r="F17" s="5" t="s">
        <v>1744</v>
      </c>
      <c r="G17" s="5" t="s">
        <v>1745</v>
      </c>
      <c r="J17" s="5" t="s">
        <v>2252</v>
      </c>
    </row>
    <row r="18" spans="1:10">
      <c r="A18" s="5">
        <v>17</v>
      </c>
      <c r="B18" s="5" t="s">
        <v>1678</v>
      </c>
      <c r="C18" s="5" t="s">
        <v>148</v>
      </c>
      <c r="D18" s="5" t="s">
        <v>1746</v>
      </c>
      <c r="E18" s="5" t="s">
        <v>1747</v>
      </c>
      <c r="F18" s="5" t="s">
        <v>1748</v>
      </c>
      <c r="G18" s="5" t="s">
        <v>1733</v>
      </c>
      <c r="J18" s="5" t="s">
        <v>2252</v>
      </c>
    </row>
    <row r="19" spans="1:10">
      <c r="A19" s="5">
        <v>18</v>
      </c>
      <c r="B19" s="5" t="s">
        <v>1678</v>
      </c>
      <c r="C19" s="5" t="s">
        <v>148</v>
      </c>
      <c r="D19" s="5" t="s">
        <v>1749</v>
      </c>
      <c r="E19" s="5" t="s">
        <v>1750</v>
      </c>
      <c r="F19" s="5" t="s">
        <v>1751</v>
      </c>
      <c r="G19" s="5" t="s">
        <v>1752</v>
      </c>
      <c r="J19" s="5" t="s">
        <v>2252</v>
      </c>
    </row>
    <row r="20" spans="1:10">
      <c r="A20" s="5">
        <v>19</v>
      </c>
      <c r="B20" s="5" t="s">
        <v>1678</v>
      </c>
      <c r="C20" s="5" t="s">
        <v>148</v>
      </c>
      <c r="D20" s="5" t="s">
        <v>1753</v>
      </c>
      <c r="E20" s="5" t="s">
        <v>1754</v>
      </c>
      <c r="F20" s="5" t="s">
        <v>1755</v>
      </c>
      <c r="G20" s="5" t="s">
        <v>1756</v>
      </c>
      <c r="J20" s="5" t="s">
        <v>2252</v>
      </c>
    </row>
    <row r="21" spans="1:10">
      <c r="A21" s="5">
        <v>20</v>
      </c>
      <c r="B21" s="5" t="s">
        <v>1678</v>
      </c>
      <c r="C21" s="5" t="s">
        <v>148</v>
      </c>
      <c r="D21" s="5" t="s">
        <v>1757</v>
      </c>
      <c r="E21" s="5" t="s">
        <v>1758</v>
      </c>
      <c r="F21" s="5" t="s">
        <v>1759</v>
      </c>
      <c r="G21" s="5" t="s">
        <v>1760</v>
      </c>
      <c r="J21" s="5" t="s">
        <v>2252</v>
      </c>
    </row>
    <row r="22" spans="1:10">
      <c r="A22" s="5">
        <v>21</v>
      </c>
      <c r="B22" s="5" t="s">
        <v>1678</v>
      </c>
      <c r="C22" s="5" t="s">
        <v>148</v>
      </c>
      <c r="D22" s="5" t="s">
        <v>1761</v>
      </c>
      <c r="E22" s="5" t="s">
        <v>1762</v>
      </c>
      <c r="F22" s="5" t="s">
        <v>1763</v>
      </c>
      <c r="G22" s="5" t="s">
        <v>1756</v>
      </c>
      <c r="J22" s="5" t="s">
        <v>2252</v>
      </c>
    </row>
    <row r="23" spans="1:10">
      <c r="A23" s="5">
        <v>22</v>
      </c>
      <c r="B23" s="5" t="s">
        <v>1678</v>
      </c>
      <c r="C23" s="5" t="s">
        <v>148</v>
      </c>
      <c r="D23" s="5" t="s">
        <v>1764</v>
      </c>
      <c r="E23" s="5" t="s">
        <v>1765</v>
      </c>
      <c r="F23" s="5" t="s">
        <v>1766</v>
      </c>
      <c r="G23" s="5" t="s">
        <v>1729</v>
      </c>
      <c r="J23" s="5" t="s">
        <v>2252</v>
      </c>
    </row>
    <row r="24" spans="1:10">
      <c r="A24" s="5">
        <v>23</v>
      </c>
      <c r="B24" s="5" t="s">
        <v>1678</v>
      </c>
      <c r="C24" s="5" t="s">
        <v>148</v>
      </c>
      <c r="D24" s="5" t="s">
        <v>1767</v>
      </c>
      <c r="E24" s="5" t="s">
        <v>1768</v>
      </c>
      <c r="F24" s="5" t="s">
        <v>1769</v>
      </c>
      <c r="G24" s="5" t="s">
        <v>1729</v>
      </c>
      <c r="J24" s="5" t="s">
        <v>2252</v>
      </c>
    </row>
    <row r="25" spans="1:10">
      <c r="A25" s="5">
        <v>24</v>
      </c>
      <c r="B25" s="5" t="s">
        <v>1678</v>
      </c>
      <c r="C25" s="5" t="s">
        <v>148</v>
      </c>
      <c r="D25" s="5" t="s">
        <v>1770</v>
      </c>
      <c r="E25" s="5" t="s">
        <v>1771</v>
      </c>
      <c r="F25" s="5" t="s">
        <v>1772</v>
      </c>
      <c r="G25" s="5" t="s">
        <v>1756</v>
      </c>
      <c r="J25" s="5" t="s">
        <v>2252</v>
      </c>
    </row>
    <row r="26" spans="1:10">
      <c r="A26" s="5">
        <v>25</v>
      </c>
      <c r="B26" s="5" t="s">
        <v>1678</v>
      </c>
      <c r="C26" s="5" t="s">
        <v>148</v>
      </c>
      <c r="D26" s="5" t="s">
        <v>1773</v>
      </c>
      <c r="E26" s="5" t="s">
        <v>1774</v>
      </c>
      <c r="F26" s="5" t="s">
        <v>1775</v>
      </c>
      <c r="G26" s="5" t="s">
        <v>1756</v>
      </c>
      <c r="J26" s="5" t="s">
        <v>2252</v>
      </c>
    </row>
    <row r="27" spans="1:10">
      <c r="A27" s="5">
        <v>26</v>
      </c>
      <c r="B27" s="5" t="s">
        <v>1678</v>
      </c>
      <c r="C27" s="5" t="s">
        <v>148</v>
      </c>
      <c r="D27" s="5" t="s">
        <v>1776</v>
      </c>
      <c r="E27" s="5" t="s">
        <v>1777</v>
      </c>
      <c r="F27" s="5" t="s">
        <v>1778</v>
      </c>
      <c r="G27" s="5" t="s">
        <v>1779</v>
      </c>
      <c r="J27" s="5" t="s">
        <v>2252</v>
      </c>
    </row>
    <row r="28" spans="1:10">
      <c r="A28" s="5">
        <v>27</v>
      </c>
      <c r="B28" s="5" t="s">
        <v>1678</v>
      </c>
      <c r="C28" s="5" t="s">
        <v>148</v>
      </c>
      <c r="D28" s="5" t="s">
        <v>1780</v>
      </c>
      <c r="E28" s="5" t="s">
        <v>1781</v>
      </c>
      <c r="F28" s="5" t="s">
        <v>1782</v>
      </c>
      <c r="G28" s="5" t="s">
        <v>1686</v>
      </c>
      <c r="J28" s="5" t="s">
        <v>2252</v>
      </c>
    </row>
    <row r="29" spans="1:10">
      <c r="A29" s="5">
        <v>28</v>
      </c>
      <c r="B29" s="5" t="s">
        <v>1678</v>
      </c>
      <c r="C29" s="5" t="s">
        <v>148</v>
      </c>
      <c r="D29" s="5" t="s">
        <v>1783</v>
      </c>
      <c r="E29" s="5" t="s">
        <v>1784</v>
      </c>
      <c r="F29" s="5" t="s">
        <v>1785</v>
      </c>
      <c r="G29" s="5" t="s">
        <v>1786</v>
      </c>
      <c r="J29" s="5" t="s">
        <v>2252</v>
      </c>
    </row>
    <row r="30" spans="1:10">
      <c r="A30" s="5">
        <v>29</v>
      </c>
      <c r="B30" s="5" t="s">
        <v>1678</v>
      </c>
      <c r="C30" s="5" t="s">
        <v>148</v>
      </c>
      <c r="D30" s="5" t="s">
        <v>1787</v>
      </c>
      <c r="E30" s="5" t="s">
        <v>1788</v>
      </c>
      <c r="F30" s="5" t="s">
        <v>1789</v>
      </c>
      <c r="G30" s="5" t="s">
        <v>1790</v>
      </c>
      <c r="H30" s="5" t="s">
        <v>1791</v>
      </c>
      <c r="J30" s="5" t="s">
        <v>2252</v>
      </c>
    </row>
    <row r="31" spans="1:10">
      <c r="A31" s="5">
        <v>30</v>
      </c>
      <c r="B31" s="5" t="s">
        <v>1678</v>
      </c>
      <c r="C31" s="5" t="s">
        <v>148</v>
      </c>
      <c r="D31" s="5" t="s">
        <v>1792</v>
      </c>
      <c r="E31" s="5" t="s">
        <v>1793</v>
      </c>
      <c r="F31" s="5" t="s">
        <v>1794</v>
      </c>
      <c r="G31" s="5" t="s">
        <v>1795</v>
      </c>
      <c r="J31" s="5" t="s">
        <v>2252</v>
      </c>
    </row>
    <row r="32" spans="1:10">
      <c r="A32" s="5">
        <v>31</v>
      </c>
      <c r="B32" s="5" t="s">
        <v>1678</v>
      </c>
      <c r="C32" s="5" t="s">
        <v>148</v>
      </c>
      <c r="D32" s="5" t="s">
        <v>1796</v>
      </c>
      <c r="E32" s="5" t="s">
        <v>1797</v>
      </c>
      <c r="F32" s="5" t="s">
        <v>1798</v>
      </c>
      <c r="G32" s="5" t="s">
        <v>1799</v>
      </c>
      <c r="J32" s="5" t="s">
        <v>2252</v>
      </c>
    </row>
    <row r="33" spans="1:10">
      <c r="A33" s="5">
        <v>32</v>
      </c>
      <c r="B33" s="5" t="s">
        <v>1678</v>
      </c>
      <c r="C33" s="5" t="s">
        <v>148</v>
      </c>
      <c r="D33" s="5" t="s">
        <v>1800</v>
      </c>
      <c r="E33" s="5" t="s">
        <v>1801</v>
      </c>
      <c r="F33" s="5" t="s">
        <v>1802</v>
      </c>
      <c r="G33" s="5" t="s">
        <v>1803</v>
      </c>
      <c r="J33" s="5" t="s">
        <v>2252</v>
      </c>
    </row>
    <row r="34" spans="1:10">
      <c r="A34" s="5">
        <v>33</v>
      </c>
      <c r="B34" s="5" t="s">
        <v>1678</v>
      </c>
      <c r="C34" s="5" t="s">
        <v>148</v>
      </c>
      <c r="D34" s="5" t="s">
        <v>1804</v>
      </c>
      <c r="E34" s="5" t="s">
        <v>1805</v>
      </c>
      <c r="F34" s="5" t="s">
        <v>1806</v>
      </c>
      <c r="G34" s="5" t="s">
        <v>1807</v>
      </c>
      <c r="J34" s="5" t="s">
        <v>2252</v>
      </c>
    </row>
    <row r="35" spans="1:10">
      <c r="A35" s="5">
        <v>34</v>
      </c>
      <c r="B35" s="5" t="s">
        <v>1678</v>
      </c>
      <c r="C35" s="5" t="s">
        <v>148</v>
      </c>
      <c r="D35" s="5" t="s">
        <v>1808</v>
      </c>
      <c r="E35" s="5" t="s">
        <v>1809</v>
      </c>
      <c r="F35" s="5" t="s">
        <v>1810</v>
      </c>
      <c r="G35" s="5" t="s">
        <v>1733</v>
      </c>
      <c r="H35" s="5" t="s">
        <v>1811</v>
      </c>
      <c r="J35" s="5" t="s">
        <v>2252</v>
      </c>
    </row>
    <row r="36" spans="1:10">
      <c r="A36" s="5">
        <v>35</v>
      </c>
      <c r="B36" s="5" t="s">
        <v>1678</v>
      </c>
      <c r="C36" s="5" t="s">
        <v>148</v>
      </c>
      <c r="D36" s="5" t="s">
        <v>1812</v>
      </c>
      <c r="E36" s="5" t="s">
        <v>1813</v>
      </c>
      <c r="F36" s="5" t="s">
        <v>1814</v>
      </c>
      <c r="G36" s="5" t="s">
        <v>1733</v>
      </c>
      <c r="J36" s="5" t="s">
        <v>2252</v>
      </c>
    </row>
    <row r="37" spans="1:10">
      <c r="A37" s="5">
        <v>36</v>
      </c>
      <c r="B37" s="5" t="s">
        <v>1678</v>
      </c>
      <c r="C37" s="5" t="s">
        <v>148</v>
      </c>
      <c r="D37" s="5" t="s">
        <v>1815</v>
      </c>
      <c r="E37" s="5" t="s">
        <v>1816</v>
      </c>
      <c r="F37" s="5" t="s">
        <v>1817</v>
      </c>
      <c r="G37" s="5" t="s">
        <v>1818</v>
      </c>
      <c r="J37" s="5" t="s">
        <v>2252</v>
      </c>
    </row>
    <row r="38" spans="1:10">
      <c r="A38" s="5">
        <v>37</v>
      </c>
      <c r="B38" s="5" t="s">
        <v>1678</v>
      </c>
      <c r="C38" s="5" t="s">
        <v>148</v>
      </c>
      <c r="D38" s="5" t="s">
        <v>1819</v>
      </c>
      <c r="E38" s="5" t="s">
        <v>1820</v>
      </c>
      <c r="F38" s="5" t="s">
        <v>1821</v>
      </c>
      <c r="G38" s="5" t="s">
        <v>1803</v>
      </c>
      <c r="J38" s="5" t="s">
        <v>2252</v>
      </c>
    </row>
    <row r="39" spans="1:10">
      <c r="A39" s="5">
        <v>38</v>
      </c>
      <c r="B39" s="5" t="s">
        <v>1678</v>
      </c>
      <c r="C39" s="5" t="s">
        <v>148</v>
      </c>
      <c r="D39" s="5" t="s">
        <v>1822</v>
      </c>
      <c r="E39" s="5" t="s">
        <v>1823</v>
      </c>
      <c r="F39" s="5" t="s">
        <v>1824</v>
      </c>
      <c r="G39" s="5" t="s">
        <v>1825</v>
      </c>
      <c r="J39" s="5" t="s">
        <v>2252</v>
      </c>
    </row>
    <row r="40" spans="1:10">
      <c r="A40" s="5">
        <v>39</v>
      </c>
      <c r="B40" s="5" t="s">
        <v>1678</v>
      </c>
      <c r="C40" s="5" t="s">
        <v>148</v>
      </c>
      <c r="D40" s="5" t="s">
        <v>1826</v>
      </c>
      <c r="E40" s="5" t="s">
        <v>1827</v>
      </c>
      <c r="F40" s="5" t="s">
        <v>1828</v>
      </c>
      <c r="G40" s="5" t="s">
        <v>1829</v>
      </c>
      <c r="H40" s="5" t="s">
        <v>1830</v>
      </c>
      <c r="J40" s="5" t="s">
        <v>2252</v>
      </c>
    </row>
    <row r="41" spans="1:10">
      <c r="A41" s="5">
        <v>40</v>
      </c>
      <c r="B41" s="5" t="s">
        <v>1678</v>
      </c>
      <c r="C41" s="5" t="s">
        <v>148</v>
      </c>
      <c r="D41" s="5" t="s">
        <v>1831</v>
      </c>
      <c r="E41" s="5" t="s">
        <v>1832</v>
      </c>
      <c r="F41" s="5" t="s">
        <v>1833</v>
      </c>
      <c r="G41" s="5" t="s">
        <v>1834</v>
      </c>
      <c r="J41" s="5" t="s">
        <v>2252</v>
      </c>
    </row>
    <row r="42" spans="1:10">
      <c r="A42" s="5">
        <v>41</v>
      </c>
      <c r="B42" s="5" t="s">
        <v>1678</v>
      </c>
      <c r="C42" s="5" t="s">
        <v>148</v>
      </c>
      <c r="D42" s="5" t="s">
        <v>1835</v>
      </c>
      <c r="E42" s="5" t="s">
        <v>1836</v>
      </c>
      <c r="F42" s="5" t="s">
        <v>1837</v>
      </c>
      <c r="G42" s="5" t="s">
        <v>1825</v>
      </c>
      <c r="H42" s="5" t="s">
        <v>1838</v>
      </c>
      <c r="J42" s="5" t="s">
        <v>2252</v>
      </c>
    </row>
    <row r="43" spans="1:10">
      <c r="A43" s="5">
        <v>42</v>
      </c>
      <c r="B43" s="5" t="s">
        <v>1678</v>
      </c>
      <c r="C43" s="5" t="s">
        <v>148</v>
      </c>
      <c r="D43" s="5" t="s">
        <v>1839</v>
      </c>
      <c r="E43" s="5" t="s">
        <v>1840</v>
      </c>
      <c r="F43" s="5" t="s">
        <v>1841</v>
      </c>
      <c r="G43" s="5" t="s">
        <v>1752</v>
      </c>
      <c r="J43" s="5" t="s">
        <v>2252</v>
      </c>
    </row>
    <row r="44" spans="1:10">
      <c r="A44" s="5">
        <v>43</v>
      </c>
      <c r="B44" s="5" t="s">
        <v>1678</v>
      </c>
      <c r="C44" s="5" t="s">
        <v>148</v>
      </c>
      <c r="D44" s="5" t="s">
        <v>1842</v>
      </c>
      <c r="E44" s="5" t="s">
        <v>1843</v>
      </c>
      <c r="F44" s="5" t="s">
        <v>1844</v>
      </c>
      <c r="G44" s="5" t="s">
        <v>1733</v>
      </c>
      <c r="J44" s="5" t="s">
        <v>2252</v>
      </c>
    </row>
    <row r="45" spans="1:10">
      <c r="A45" s="5">
        <v>44</v>
      </c>
      <c r="B45" s="5" t="s">
        <v>1678</v>
      </c>
      <c r="C45" s="5" t="s">
        <v>148</v>
      </c>
      <c r="D45" s="5" t="s">
        <v>1845</v>
      </c>
      <c r="E45" s="5" t="s">
        <v>1846</v>
      </c>
      <c r="F45" s="5" t="s">
        <v>1847</v>
      </c>
      <c r="G45" s="5" t="s">
        <v>1848</v>
      </c>
      <c r="J45" s="5" t="s">
        <v>2252</v>
      </c>
    </row>
    <row r="46" spans="1:10">
      <c r="A46" s="5">
        <v>45</v>
      </c>
      <c r="B46" s="5" t="s">
        <v>1678</v>
      </c>
      <c r="C46" s="5" t="s">
        <v>148</v>
      </c>
      <c r="D46" s="5" t="s">
        <v>1849</v>
      </c>
      <c r="E46" s="5" t="s">
        <v>1850</v>
      </c>
      <c r="F46" s="5" t="s">
        <v>1851</v>
      </c>
      <c r="G46" s="5" t="s">
        <v>1803</v>
      </c>
      <c r="H46" s="5" t="s">
        <v>1852</v>
      </c>
      <c r="J46" s="5" t="s">
        <v>2252</v>
      </c>
    </row>
    <row r="47" spans="1:10">
      <c r="A47" s="5">
        <v>46</v>
      </c>
      <c r="B47" s="5" t="s">
        <v>1678</v>
      </c>
      <c r="C47" s="5" t="s">
        <v>148</v>
      </c>
      <c r="D47" s="5" t="s">
        <v>1853</v>
      </c>
      <c r="E47" s="5" t="s">
        <v>1854</v>
      </c>
      <c r="F47" s="5" t="s">
        <v>1855</v>
      </c>
      <c r="G47" s="5" t="s">
        <v>1733</v>
      </c>
      <c r="J47" s="5" t="s">
        <v>2252</v>
      </c>
    </row>
    <row r="48" spans="1:10">
      <c r="A48" s="5">
        <v>47</v>
      </c>
      <c r="B48" s="5" t="s">
        <v>1678</v>
      </c>
      <c r="C48" s="5" t="s">
        <v>148</v>
      </c>
      <c r="D48" s="5" t="s">
        <v>1856</v>
      </c>
      <c r="E48" s="5" t="s">
        <v>1857</v>
      </c>
      <c r="F48" s="5" t="s">
        <v>1858</v>
      </c>
      <c r="G48" s="5" t="s">
        <v>1859</v>
      </c>
      <c r="J48" s="5" t="s">
        <v>2252</v>
      </c>
    </row>
    <row r="49" spans="1:10">
      <c r="A49" s="5">
        <v>48</v>
      </c>
      <c r="B49" s="5" t="s">
        <v>1678</v>
      </c>
      <c r="C49" s="5" t="s">
        <v>148</v>
      </c>
      <c r="D49" s="5" t="s">
        <v>1860</v>
      </c>
      <c r="E49" s="5" t="s">
        <v>1861</v>
      </c>
      <c r="F49" s="5" t="s">
        <v>1862</v>
      </c>
      <c r="G49" s="5" t="s">
        <v>1863</v>
      </c>
      <c r="J49" s="5" t="s">
        <v>2252</v>
      </c>
    </row>
    <row r="50" spans="1:10">
      <c r="A50" s="5">
        <v>49</v>
      </c>
      <c r="B50" s="5" t="s">
        <v>1678</v>
      </c>
      <c r="C50" s="5" t="s">
        <v>148</v>
      </c>
      <c r="D50" s="5" t="s">
        <v>1864</v>
      </c>
      <c r="E50" s="5" t="s">
        <v>1865</v>
      </c>
      <c r="F50" s="5" t="s">
        <v>1866</v>
      </c>
      <c r="G50" s="5" t="s">
        <v>1733</v>
      </c>
      <c r="J50" s="5" t="s">
        <v>2252</v>
      </c>
    </row>
    <row r="51" spans="1:10">
      <c r="A51" s="5">
        <v>50</v>
      </c>
      <c r="B51" s="5" t="s">
        <v>1678</v>
      </c>
      <c r="C51" s="5" t="s">
        <v>148</v>
      </c>
      <c r="D51" s="5" t="s">
        <v>1867</v>
      </c>
      <c r="E51" s="5" t="s">
        <v>1868</v>
      </c>
      <c r="F51" s="5" t="s">
        <v>1869</v>
      </c>
      <c r="G51" s="5" t="s">
        <v>1733</v>
      </c>
      <c r="J51" s="5" t="s">
        <v>2252</v>
      </c>
    </row>
    <row r="52" spans="1:10">
      <c r="A52" s="5">
        <v>51</v>
      </c>
      <c r="B52" s="5" t="s">
        <v>1678</v>
      </c>
      <c r="C52" s="5" t="s">
        <v>148</v>
      </c>
      <c r="D52" s="5" t="s">
        <v>1870</v>
      </c>
      <c r="E52" s="5" t="s">
        <v>1871</v>
      </c>
      <c r="F52" s="5" t="s">
        <v>1872</v>
      </c>
      <c r="G52" s="5" t="s">
        <v>1873</v>
      </c>
      <c r="J52" s="5" t="s">
        <v>2252</v>
      </c>
    </row>
    <row r="53" spans="1:10">
      <c r="A53" s="5">
        <v>52</v>
      </c>
      <c r="B53" s="5" t="s">
        <v>1678</v>
      </c>
      <c r="C53" s="5" t="s">
        <v>148</v>
      </c>
      <c r="D53" s="5" t="s">
        <v>1874</v>
      </c>
      <c r="E53" s="5" t="s">
        <v>1875</v>
      </c>
      <c r="F53" s="5" t="s">
        <v>1876</v>
      </c>
      <c r="G53" s="5" t="s">
        <v>1877</v>
      </c>
      <c r="J53" s="5" t="s">
        <v>2252</v>
      </c>
    </row>
    <row r="54" spans="1:10">
      <c r="A54" s="5">
        <v>53</v>
      </c>
      <c r="B54" s="5" t="s">
        <v>1678</v>
      </c>
      <c r="C54" s="5" t="s">
        <v>148</v>
      </c>
      <c r="D54" s="5" t="s">
        <v>1878</v>
      </c>
      <c r="E54" s="5" t="s">
        <v>1879</v>
      </c>
      <c r="F54" s="5" t="s">
        <v>1880</v>
      </c>
      <c r="G54" s="5" t="s">
        <v>1881</v>
      </c>
      <c r="J54" s="5" t="s">
        <v>2252</v>
      </c>
    </row>
    <row r="55" spans="1:10">
      <c r="A55" s="5">
        <v>54</v>
      </c>
      <c r="B55" s="5" t="s">
        <v>1678</v>
      </c>
      <c r="C55" s="5" t="s">
        <v>148</v>
      </c>
      <c r="D55" s="5" t="s">
        <v>1882</v>
      </c>
      <c r="E55" s="5" t="s">
        <v>1883</v>
      </c>
      <c r="F55" s="5" t="s">
        <v>1884</v>
      </c>
      <c r="G55" s="5" t="s">
        <v>1885</v>
      </c>
      <c r="J55" s="5" t="s">
        <v>2252</v>
      </c>
    </row>
    <row r="56" spans="1:10">
      <c r="A56" s="5">
        <v>55</v>
      </c>
      <c r="B56" s="5" t="s">
        <v>1678</v>
      </c>
      <c r="C56" s="5" t="s">
        <v>148</v>
      </c>
      <c r="D56" s="5" t="s">
        <v>1886</v>
      </c>
      <c r="E56" s="5" t="s">
        <v>1887</v>
      </c>
      <c r="F56" s="5" t="s">
        <v>1888</v>
      </c>
      <c r="G56" s="5" t="s">
        <v>1790</v>
      </c>
      <c r="J56" s="5" t="s">
        <v>2252</v>
      </c>
    </row>
    <row r="57" spans="1:10">
      <c r="A57" s="5">
        <v>56</v>
      </c>
      <c r="B57" s="5" t="s">
        <v>1678</v>
      </c>
      <c r="C57" s="5" t="s">
        <v>148</v>
      </c>
      <c r="D57" s="5" t="s">
        <v>1889</v>
      </c>
      <c r="E57" s="5" t="s">
        <v>1890</v>
      </c>
      <c r="F57" s="5" t="s">
        <v>1891</v>
      </c>
      <c r="G57" s="5" t="s">
        <v>1892</v>
      </c>
      <c r="J57" s="5" t="s">
        <v>2252</v>
      </c>
    </row>
    <row r="58" spans="1:10">
      <c r="A58" s="5">
        <v>57</v>
      </c>
      <c r="B58" s="5" t="s">
        <v>1678</v>
      </c>
      <c r="C58" s="5" t="s">
        <v>148</v>
      </c>
      <c r="D58" s="5" t="s">
        <v>1893</v>
      </c>
      <c r="E58" s="5" t="s">
        <v>1894</v>
      </c>
      <c r="F58" s="5" t="s">
        <v>1895</v>
      </c>
      <c r="G58" s="5" t="s">
        <v>1896</v>
      </c>
      <c r="J58" s="5" t="s">
        <v>2252</v>
      </c>
    </row>
    <row r="59" spans="1:10">
      <c r="A59" s="5">
        <v>58</v>
      </c>
      <c r="B59" s="5" t="s">
        <v>1678</v>
      </c>
      <c r="C59" s="5" t="s">
        <v>148</v>
      </c>
      <c r="D59" s="5" t="s">
        <v>1897</v>
      </c>
      <c r="E59" s="5" t="s">
        <v>1898</v>
      </c>
      <c r="F59" s="5" t="s">
        <v>1899</v>
      </c>
      <c r="G59" s="5" t="s">
        <v>1900</v>
      </c>
      <c r="J59" s="5" t="s">
        <v>2252</v>
      </c>
    </row>
    <row r="60" spans="1:10">
      <c r="A60" s="5">
        <v>59</v>
      </c>
      <c r="B60" s="5" t="s">
        <v>1678</v>
      </c>
      <c r="C60" s="5" t="s">
        <v>148</v>
      </c>
      <c r="D60" s="5" t="s">
        <v>1901</v>
      </c>
      <c r="E60" s="5" t="s">
        <v>1902</v>
      </c>
      <c r="F60" s="5" t="s">
        <v>1903</v>
      </c>
      <c r="G60" s="5" t="s">
        <v>1904</v>
      </c>
      <c r="J60" s="5" t="s">
        <v>2252</v>
      </c>
    </row>
    <row r="61" spans="1:10">
      <c r="A61" s="5">
        <v>60</v>
      </c>
      <c r="B61" s="5" t="s">
        <v>1678</v>
      </c>
      <c r="C61" s="5" t="s">
        <v>148</v>
      </c>
      <c r="D61" s="5" t="s">
        <v>1905</v>
      </c>
      <c r="E61" s="5" t="s">
        <v>1906</v>
      </c>
      <c r="F61" s="5" t="s">
        <v>1907</v>
      </c>
      <c r="G61" s="5" t="s">
        <v>1686</v>
      </c>
      <c r="J61" s="5" t="s">
        <v>2252</v>
      </c>
    </row>
    <row r="62" spans="1:10">
      <c r="A62" s="5">
        <v>61</v>
      </c>
      <c r="B62" s="5" t="s">
        <v>1678</v>
      </c>
      <c r="C62" s="5" t="s">
        <v>148</v>
      </c>
      <c r="D62" s="5" t="s">
        <v>1908</v>
      </c>
      <c r="E62" s="5" t="s">
        <v>1909</v>
      </c>
      <c r="F62" s="5" t="s">
        <v>1910</v>
      </c>
      <c r="G62" s="5" t="s">
        <v>1911</v>
      </c>
      <c r="J62" s="5" t="s">
        <v>2252</v>
      </c>
    </row>
    <row r="63" spans="1:10">
      <c r="A63" s="5">
        <v>62</v>
      </c>
      <c r="B63" s="5" t="s">
        <v>1678</v>
      </c>
      <c r="C63" s="5" t="s">
        <v>148</v>
      </c>
      <c r="D63" s="5" t="s">
        <v>1912</v>
      </c>
      <c r="E63" s="5" t="s">
        <v>1913</v>
      </c>
      <c r="F63" s="5" t="s">
        <v>1914</v>
      </c>
      <c r="G63" s="5" t="s">
        <v>1720</v>
      </c>
      <c r="J63" s="5" t="s">
        <v>2252</v>
      </c>
    </row>
    <row r="64" spans="1:10">
      <c r="A64" s="5">
        <v>63</v>
      </c>
      <c r="B64" s="5" t="s">
        <v>1678</v>
      </c>
      <c r="C64" s="5" t="s">
        <v>148</v>
      </c>
      <c r="D64" s="5" t="s">
        <v>1915</v>
      </c>
      <c r="E64" s="5" t="s">
        <v>1916</v>
      </c>
      <c r="F64" s="5" t="s">
        <v>1917</v>
      </c>
      <c r="G64" s="5" t="s">
        <v>1752</v>
      </c>
      <c r="J64" s="5" t="s">
        <v>2252</v>
      </c>
    </row>
    <row r="65" spans="1:10">
      <c r="A65" s="5">
        <v>64</v>
      </c>
      <c r="B65" s="5" t="s">
        <v>1678</v>
      </c>
      <c r="C65" s="5" t="s">
        <v>148</v>
      </c>
      <c r="D65" s="5" t="s">
        <v>1918</v>
      </c>
      <c r="E65" s="5" t="s">
        <v>1919</v>
      </c>
      <c r="F65" s="5" t="s">
        <v>1920</v>
      </c>
      <c r="G65" s="5" t="s">
        <v>1885</v>
      </c>
      <c r="J65" s="5" t="s">
        <v>2252</v>
      </c>
    </row>
    <row r="66" spans="1:10">
      <c r="A66" s="5">
        <v>65</v>
      </c>
      <c r="B66" s="5" t="s">
        <v>1678</v>
      </c>
      <c r="C66" s="5" t="s">
        <v>148</v>
      </c>
      <c r="D66" s="5" t="s">
        <v>1921</v>
      </c>
      <c r="E66" s="5" t="s">
        <v>1922</v>
      </c>
      <c r="F66" s="5" t="s">
        <v>1923</v>
      </c>
      <c r="G66" s="5" t="s">
        <v>1924</v>
      </c>
      <c r="J66" s="5" t="s">
        <v>2252</v>
      </c>
    </row>
    <row r="67" spans="1:10">
      <c r="A67" s="5">
        <v>66</v>
      </c>
      <c r="B67" s="5" t="s">
        <v>1678</v>
      </c>
      <c r="C67" s="5" t="s">
        <v>148</v>
      </c>
      <c r="D67" s="5" t="s">
        <v>1925</v>
      </c>
      <c r="E67" s="5" t="s">
        <v>1926</v>
      </c>
      <c r="F67" s="5" t="s">
        <v>1927</v>
      </c>
      <c r="G67" s="5" t="s">
        <v>1928</v>
      </c>
      <c r="J67" s="5" t="s">
        <v>2252</v>
      </c>
    </row>
    <row r="68" spans="1:10">
      <c r="A68" s="5">
        <v>67</v>
      </c>
      <c r="B68" s="5" t="s">
        <v>1678</v>
      </c>
      <c r="C68" s="5" t="s">
        <v>148</v>
      </c>
      <c r="D68" s="5" t="s">
        <v>1929</v>
      </c>
      <c r="E68" s="5" t="s">
        <v>1930</v>
      </c>
      <c r="F68" s="5" t="s">
        <v>1931</v>
      </c>
      <c r="G68" s="5" t="s">
        <v>1932</v>
      </c>
      <c r="J68" s="5" t="s">
        <v>2252</v>
      </c>
    </row>
    <row r="69" spans="1:10">
      <c r="A69" s="5">
        <v>68</v>
      </c>
      <c r="B69" s="5" t="s">
        <v>1678</v>
      </c>
      <c r="C69" s="5" t="s">
        <v>148</v>
      </c>
      <c r="D69" s="5" t="s">
        <v>1933</v>
      </c>
      <c r="E69" s="5" t="s">
        <v>1934</v>
      </c>
      <c r="F69" s="5" t="s">
        <v>1935</v>
      </c>
      <c r="G69" s="5" t="s">
        <v>1936</v>
      </c>
      <c r="J69" s="5" t="s">
        <v>2252</v>
      </c>
    </row>
    <row r="70" spans="1:10">
      <c r="A70" s="5">
        <v>69</v>
      </c>
      <c r="B70" s="5" t="s">
        <v>1678</v>
      </c>
      <c r="C70" s="5" t="s">
        <v>148</v>
      </c>
      <c r="D70" s="5" t="s">
        <v>1937</v>
      </c>
      <c r="E70" s="5" t="s">
        <v>1938</v>
      </c>
      <c r="F70" s="5" t="s">
        <v>1939</v>
      </c>
      <c r="G70" s="5" t="s">
        <v>1940</v>
      </c>
      <c r="J70" s="5" t="s">
        <v>2252</v>
      </c>
    </row>
    <row r="71" spans="1:10">
      <c r="A71" s="5">
        <v>70</v>
      </c>
      <c r="B71" s="5" t="s">
        <v>1678</v>
      </c>
      <c r="C71" s="5" t="s">
        <v>148</v>
      </c>
      <c r="D71" s="5" t="s">
        <v>1941</v>
      </c>
      <c r="E71" s="5" t="s">
        <v>1942</v>
      </c>
      <c r="F71" s="5" t="s">
        <v>1943</v>
      </c>
      <c r="G71" s="5" t="s">
        <v>1944</v>
      </c>
      <c r="J71" s="5" t="s">
        <v>2252</v>
      </c>
    </row>
    <row r="72" spans="1:10">
      <c r="A72" s="5">
        <v>71</v>
      </c>
      <c r="B72" s="5" t="s">
        <v>1678</v>
      </c>
      <c r="C72" s="5" t="s">
        <v>148</v>
      </c>
      <c r="D72" s="5" t="s">
        <v>1945</v>
      </c>
      <c r="E72" s="5" t="s">
        <v>1946</v>
      </c>
      <c r="F72" s="5" t="s">
        <v>1947</v>
      </c>
      <c r="G72" s="5" t="s">
        <v>1752</v>
      </c>
      <c r="J72" s="5" t="s">
        <v>2252</v>
      </c>
    </row>
    <row r="73" spans="1:10">
      <c r="A73" s="5">
        <v>72</v>
      </c>
      <c r="B73" s="5" t="s">
        <v>1678</v>
      </c>
      <c r="C73" s="5" t="s">
        <v>148</v>
      </c>
      <c r="D73" s="5" t="s">
        <v>1948</v>
      </c>
      <c r="E73" s="5" t="s">
        <v>1949</v>
      </c>
      <c r="F73" s="5" t="s">
        <v>1950</v>
      </c>
      <c r="G73" s="5" t="s">
        <v>1682</v>
      </c>
      <c r="J73" s="5" t="s">
        <v>2252</v>
      </c>
    </row>
    <row r="74" spans="1:10">
      <c r="A74" s="5">
        <v>73</v>
      </c>
      <c r="B74" s="5" t="s">
        <v>1678</v>
      </c>
      <c r="C74" s="5" t="s">
        <v>148</v>
      </c>
      <c r="D74" s="5" t="s">
        <v>1951</v>
      </c>
      <c r="E74" s="5" t="s">
        <v>1952</v>
      </c>
      <c r="F74" s="5" t="s">
        <v>1953</v>
      </c>
      <c r="G74" s="5" t="s">
        <v>1863</v>
      </c>
      <c r="J74" s="5" t="s">
        <v>2252</v>
      </c>
    </row>
    <row r="75" spans="1:10">
      <c r="A75" s="5">
        <v>74</v>
      </c>
      <c r="B75" s="5" t="s">
        <v>1678</v>
      </c>
      <c r="C75" s="5" t="s">
        <v>148</v>
      </c>
      <c r="D75" s="5" t="s">
        <v>1954</v>
      </c>
      <c r="E75" s="5" t="s">
        <v>1955</v>
      </c>
      <c r="F75" s="5" t="s">
        <v>1956</v>
      </c>
      <c r="G75" s="5" t="s">
        <v>1733</v>
      </c>
      <c r="J75" s="5" t="s">
        <v>2252</v>
      </c>
    </row>
    <row r="76" spans="1:10">
      <c r="A76" s="5">
        <v>75</v>
      </c>
      <c r="B76" s="5" t="s">
        <v>1678</v>
      </c>
      <c r="C76" s="5" t="s">
        <v>148</v>
      </c>
      <c r="D76" s="5" t="s">
        <v>1957</v>
      </c>
      <c r="E76" s="5" t="s">
        <v>1958</v>
      </c>
      <c r="F76" s="5" t="s">
        <v>1959</v>
      </c>
      <c r="G76" s="5" t="s">
        <v>1729</v>
      </c>
      <c r="J76" s="5" t="s">
        <v>2252</v>
      </c>
    </row>
    <row r="77" spans="1:10">
      <c r="A77" s="5">
        <v>76</v>
      </c>
      <c r="B77" s="5" t="s">
        <v>1678</v>
      </c>
      <c r="C77" s="5" t="s">
        <v>148</v>
      </c>
      <c r="D77" s="5" t="s">
        <v>1960</v>
      </c>
      <c r="E77" s="5" t="s">
        <v>1961</v>
      </c>
      <c r="F77" s="5" t="s">
        <v>1962</v>
      </c>
      <c r="G77" s="5" t="s">
        <v>1963</v>
      </c>
      <c r="H77" s="5" t="s">
        <v>1964</v>
      </c>
      <c r="J77" s="5" t="s">
        <v>2252</v>
      </c>
    </row>
    <row r="78" spans="1:10">
      <c r="A78" s="5">
        <v>77</v>
      </c>
      <c r="B78" s="5" t="s">
        <v>1678</v>
      </c>
      <c r="C78" s="5" t="s">
        <v>148</v>
      </c>
      <c r="D78" s="5" t="s">
        <v>1965</v>
      </c>
      <c r="E78" s="5" t="s">
        <v>1966</v>
      </c>
      <c r="F78" s="5" t="s">
        <v>1967</v>
      </c>
      <c r="G78" s="5" t="s">
        <v>1968</v>
      </c>
      <c r="J78" s="5" t="s">
        <v>2252</v>
      </c>
    </row>
    <row r="79" spans="1:10">
      <c r="A79" s="5">
        <v>78</v>
      </c>
      <c r="B79" s="5" t="s">
        <v>1678</v>
      </c>
      <c r="C79" s="5" t="s">
        <v>148</v>
      </c>
      <c r="D79" s="5" t="s">
        <v>1969</v>
      </c>
      <c r="E79" s="5" t="s">
        <v>1970</v>
      </c>
      <c r="F79" s="5" t="s">
        <v>1971</v>
      </c>
      <c r="G79" s="5" t="s">
        <v>1834</v>
      </c>
      <c r="J79" s="5" t="s">
        <v>2252</v>
      </c>
    </row>
    <row r="80" spans="1:10">
      <c r="A80" s="5">
        <v>79</v>
      </c>
      <c r="B80" s="5" t="s">
        <v>1678</v>
      </c>
      <c r="C80" s="5" t="s">
        <v>148</v>
      </c>
      <c r="D80" s="5" t="s">
        <v>1972</v>
      </c>
      <c r="E80" s="5" t="s">
        <v>1973</v>
      </c>
      <c r="F80" s="5" t="s">
        <v>1974</v>
      </c>
      <c r="G80" s="5" t="s">
        <v>1729</v>
      </c>
      <c r="J80" s="5" t="s">
        <v>2252</v>
      </c>
    </row>
    <row r="81" spans="1:10">
      <c r="A81" s="5">
        <v>80</v>
      </c>
      <c r="B81" s="5" t="s">
        <v>1678</v>
      </c>
      <c r="C81" s="5" t="s">
        <v>148</v>
      </c>
      <c r="D81" s="5" t="s">
        <v>1975</v>
      </c>
      <c r="E81" s="5" t="s">
        <v>1976</v>
      </c>
      <c r="F81" s="5" t="s">
        <v>1977</v>
      </c>
      <c r="G81" s="5" t="s">
        <v>1873</v>
      </c>
      <c r="J81" s="5" t="s">
        <v>2252</v>
      </c>
    </row>
    <row r="82" spans="1:10">
      <c r="A82" s="5">
        <v>81</v>
      </c>
      <c r="B82" s="5" t="s">
        <v>1678</v>
      </c>
      <c r="C82" s="5" t="s">
        <v>148</v>
      </c>
      <c r="D82" s="5" t="s">
        <v>1978</v>
      </c>
      <c r="E82" s="5" t="s">
        <v>1979</v>
      </c>
      <c r="F82" s="5" t="s">
        <v>1980</v>
      </c>
      <c r="G82" s="5" t="s">
        <v>1686</v>
      </c>
      <c r="J82" s="5" t="s">
        <v>2252</v>
      </c>
    </row>
    <row r="83" spans="1:10">
      <c r="A83" s="5">
        <v>82</v>
      </c>
      <c r="B83" s="5" t="s">
        <v>1678</v>
      </c>
      <c r="C83" s="5" t="s">
        <v>148</v>
      </c>
      <c r="D83" s="5" t="s">
        <v>1981</v>
      </c>
      <c r="E83" s="5" t="s">
        <v>1982</v>
      </c>
      <c r="F83" s="5" t="s">
        <v>1983</v>
      </c>
      <c r="G83" s="5" t="s">
        <v>1885</v>
      </c>
      <c r="J83" s="5" t="s">
        <v>2252</v>
      </c>
    </row>
    <row r="84" spans="1:10">
      <c r="A84" s="5">
        <v>83</v>
      </c>
      <c r="B84" s="5" t="s">
        <v>1678</v>
      </c>
      <c r="C84" s="5" t="s">
        <v>148</v>
      </c>
      <c r="D84" s="5" t="s">
        <v>1984</v>
      </c>
      <c r="E84" s="5" t="s">
        <v>1985</v>
      </c>
      <c r="F84" s="5" t="s">
        <v>1986</v>
      </c>
      <c r="G84" s="5" t="s">
        <v>1932</v>
      </c>
      <c r="J84" s="5" t="s">
        <v>2252</v>
      </c>
    </row>
    <row r="85" spans="1:10">
      <c r="A85" s="5">
        <v>84</v>
      </c>
      <c r="B85" s="5" t="s">
        <v>1678</v>
      </c>
      <c r="C85" s="5" t="s">
        <v>148</v>
      </c>
      <c r="D85" s="5" t="s">
        <v>1987</v>
      </c>
      <c r="E85" s="5" t="s">
        <v>1988</v>
      </c>
      <c r="F85" s="5" t="s">
        <v>1989</v>
      </c>
      <c r="G85" s="5" t="s">
        <v>1990</v>
      </c>
      <c r="J85" s="5" t="s">
        <v>2252</v>
      </c>
    </row>
    <row r="86" spans="1:10">
      <c r="A86" s="5">
        <v>85</v>
      </c>
      <c r="B86" s="5" t="s">
        <v>1678</v>
      </c>
      <c r="C86" s="5" t="s">
        <v>148</v>
      </c>
      <c r="D86" s="5" t="s">
        <v>1991</v>
      </c>
      <c r="E86" s="5" t="s">
        <v>1992</v>
      </c>
      <c r="F86" s="5" t="s">
        <v>1993</v>
      </c>
      <c r="G86" s="5" t="s">
        <v>1994</v>
      </c>
      <c r="H86" s="5" t="s">
        <v>1995</v>
      </c>
      <c r="J86" s="5" t="s">
        <v>2252</v>
      </c>
    </row>
    <row r="87" spans="1:10">
      <c r="A87" s="5">
        <v>86</v>
      </c>
      <c r="B87" s="5" t="s">
        <v>1678</v>
      </c>
      <c r="C87" s="5" t="s">
        <v>148</v>
      </c>
      <c r="D87" s="5" t="s">
        <v>1996</v>
      </c>
      <c r="E87" s="5" t="s">
        <v>1997</v>
      </c>
      <c r="F87" s="5" t="s">
        <v>1998</v>
      </c>
      <c r="G87" s="5" t="s">
        <v>1994</v>
      </c>
      <c r="H87" s="5" t="s">
        <v>1999</v>
      </c>
      <c r="J87" s="5" t="s">
        <v>2252</v>
      </c>
    </row>
    <row r="88" spans="1:10">
      <c r="A88" s="5">
        <v>87</v>
      </c>
      <c r="B88" s="5" t="s">
        <v>1678</v>
      </c>
      <c r="C88" s="5" t="s">
        <v>148</v>
      </c>
      <c r="D88" s="5" t="s">
        <v>2000</v>
      </c>
      <c r="E88" s="5" t="s">
        <v>2001</v>
      </c>
      <c r="F88" s="5" t="s">
        <v>2002</v>
      </c>
      <c r="G88" s="5" t="s">
        <v>1944</v>
      </c>
      <c r="J88" s="5" t="s">
        <v>2252</v>
      </c>
    </row>
    <row r="89" spans="1:10">
      <c r="A89" s="5">
        <v>88</v>
      </c>
      <c r="B89" s="5" t="s">
        <v>1678</v>
      </c>
      <c r="C89" s="5" t="s">
        <v>148</v>
      </c>
      <c r="D89" s="5" t="s">
        <v>2003</v>
      </c>
      <c r="E89" s="5" t="s">
        <v>2004</v>
      </c>
      <c r="F89" s="5" t="s">
        <v>2005</v>
      </c>
      <c r="G89" s="5" t="s">
        <v>2006</v>
      </c>
      <c r="J89" s="5" t="s">
        <v>2252</v>
      </c>
    </row>
    <row r="90" spans="1:10">
      <c r="A90" s="5">
        <v>89</v>
      </c>
      <c r="B90" s="5" t="s">
        <v>1678</v>
      </c>
      <c r="C90" s="5" t="s">
        <v>148</v>
      </c>
      <c r="D90" s="5" t="s">
        <v>2007</v>
      </c>
      <c r="E90" s="5" t="s">
        <v>2008</v>
      </c>
      <c r="F90" s="5" t="s">
        <v>2009</v>
      </c>
      <c r="G90" s="5" t="s">
        <v>1944</v>
      </c>
      <c r="H90" s="5" t="s">
        <v>1721</v>
      </c>
      <c r="J90" s="5" t="s">
        <v>2252</v>
      </c>
    </row>
    <row r="91" spans="1:10">
      <c r="A91" s="5">
        <v>90</v>
      </c>
      <c r="B91" s="5" t="s">
        <v>1678</v>
      </c>
      <c r="C91" s="5" t="s">
        <v>148</v>
      </c>
      <c r="D91" s="5" t="s">
        <v>2010</v>
      </c>
      <c r="E91" s="5" t="s">
        <v>2011</v>
      </c>
      <c r="F91" s="5" t="s">
        <v>2012</v>
      </c>
      <c r="G91" s="5" t="s">
        <v>1944</v>
      </c>
      <c r="J91" s="5" t="s">
        <v>2252</v>
      </c>
    </row>
    <row r="92" spans="1:10">
      <c r="A92" s="5">
        <v>91</v>
      </c>
      <c r="B92" s="5" t="s">
        <v>1678</v>
      </c>
      <c r="C92" s="5" t="s">
        <v>148</v>
      </c>
      <c r="D92" s="5" t="s">
        <v>2013</v>
      </c>
      <c r="E92" s="5" t="s">
        <v>2014</v>
      </c>
      <c r="F92" s="5" t="s">
        <v>2015</v>
      </c>
      <c r="G92" s="5" t="s">
        <v>2016</v>
      </c>
      <c r="J92" s="5" t="s">
        <v>2252</v>
      </c>
    </row>
    <row r="93" spans="1:10">
      <c r="A93" s="5">
        <v>92</v>
      </c>
      <c r="B93" s="5" t="s">
        <v>1678</v>
      </c>
      <c r="C93" s="5" t="s">
        <v>148</v>
      </c>
      <c r="D93" s="5" t="s">
        <v>2017</v>
      </c>
      <c r="E93" s="5" t="s">
        <v>2018</v>
      </c>
      <c r="F93" s="5" t="s">
        <v>2019</v>
      </c>
      <c r="G93" s="5" t="s">
        <v>1682</v>
      </c>
      <c r="J93" s="5" t="s">
        <v>2252</v>
      </c>
    </row>
    <row r="94" spans="1:10">
      <c r="A94" s="5">
        <v>93</v>
      </c>
      <c r="B94" s="5" t="s">
        <v>1678</v>
      </c>
      <c r="C94" s="5" t="s">
        <v>148</v>
      </c>
      <c r="D94" s="5" t="s">
        <v>2020</v>
      </c>
      <c r="E94" s="5" t="s">
        <v>2021</v>
      </c>
      <c r="F94" s="5" t="s">
        <v>2022</v>
      </c>
      <c r="G94" s="5" t="s">
        <v>1756</v>
      </c>
      <c r="J94" s="5" t="s">
        <v>2252</v>
      </c>
    </row>
    <row r="95" spans="1:10">
      <c r="A95" s="5">
        <v>94</v>
      </c>
      <c r="B95" s="5" t="s">
        <v>1678</v>
      </c>
      <c r="C95" s="5" t="s">
        <v>148</v>
      </c>
      <c r="D95" s="5" t="s">
        <v>2023</v>
      </c>
      <c r="E95" s="5" t="s">
        <v>2024</v>
      </c>
      <c r="F95" s="5" t="s">
        <v>2025</v>
      </c>
      <c r="G95" s="5" t="s">
        <v>1729</v>
      </c>
      <c r="J95" s="5" t="s">
        <v>2252</v>
      </c>
    </row>
    <row r="96" spans="1:10">
      <c r="A96" s="5">
        <v>95</v>
      </c>
      <c r="B96" s="5" t="s">
        <v>1678</v>
      </c>
      <c r="C96" s="5" t="s">
        <v>148</v>
      </c>
      <c r="D96" s="5" t="s">
        <v>2026</v>
      </c>
      <c r="E96" s="5" t="s">
        <v>2027</v>
      </c>
      <c r="F96" s="5" t="s">
        <v>2028</v>
      </c>
      <c r="G96" s="5" t="s">
        <v>1729</v>
      </c>
      <c r="J96" s="5" t="s">
        <v>2252</v>
      </c>
    </row>
    <row r="97" spans="1:10">
      <c r="A97" s="5">
        <v>96</v>
      </c>
      <c r="B97" s="5" t="s">
        <v>1678</v>
      </c>
      <c r="C97" s="5" t="s">
        <v>148</v>
      </c>
      <c r="D97" s="5" t="s">
        <v>2029</v>
      </c>
      <c r="E97" s="5" t="s">
        <v>2030</v>
      </c>
      <c r="F97" s="5" t="s">
        <v>2031</v>
      </c>
      <c r="G97" s="5" t="s">
        <v>1877</v>
      </c>
      <c r="J97" s="5" t="s">
        <v>2252</v>
      </c>
    </row>
    <row r="98" spans="1:10">
      <c r="A98" s="5">
        <v>97</v>
      </c>
      <c r="B98" s="5" t="s">
        <v>1678</v>
      </c>
      <c r="C98" s="5" t="s">
        <v>148</v>
      </c>
      <c r="D98" s="5" t="s">
        <v>2032</v>
      </c>
      <c r="E98" s="5" t="s">
        <v>2033</v>
      </c>
      <c r="F98" s="5" t="s">
        <v>2034</v>
      </c>
      <c r="G98" s="5" t="s">
        <v>1859</v>
      </c>
      <c r="J98" s="5" t="s">
        <v>2252</v>
      </c>
    </row>
    <row r="99" spans="1:10">
      <c r="A99" s="5">
        <v>98</v>
      </c>
      <c r="B99" s="5" t="s">
        <v>1678</v>
      </c>
      <c r="C99" s="5" t="s">
        <v>148</v>
      </c>
      <c r="D99" s="5" t="s">
        <v>2035</v>
      </c>
      <c r="E99" s="5" t="s">
        <v>2036</v>
      </c>
      <c r="F99" s="5" t="s">
        <v>2037</v>
      </c>
      <c r="G99" s="5" t="s">
        <v>1756</v>
      </c>
      <c r="J99" s="5" t="s">
        <v>2252</v>
      </c>
    </row>
    <row r="100" spans="1:10">
      <c r="A100" s="5">
        <v>99</v>
      </c>
      <c r="B100" s="5" t="s">
        <v>1678</v>
      </c>
      <c r="C100" s="5" t="s">
        <v>148</v>
      </c>
      <c r="D100" s="5" t="s">
        <v>2038</v>
      </c>
      <c r="E100" s="5" t="s">
        <v>2039</v>
      </c>
      <c r="F100" s="5" t="s">
        <v>2040</v>
      </c>
      <c r="G100" s="5" t="s">
        <v>2041</v>
      </c>
      <c r="J100" s="5" t="s">
        <v>2252</v>
      </c>
    </row>
    <row r="101" spans="1:10">
      <c r="A101" s="5">
        <v>100</v>
      </c>
      <c r="B101" s="5" t="s">
        <v>1678</v>
      </c>
      <c r="C101" s="5" t="s">
        <v>148</v>
      </c>
      <c r="D101" s="5" t="s">
        <v>2042</v>
      </c>
      <c r="E101" s="5" t="s">
        <v>2043</v>
      </c>
      <c r="F101" s="5" t="s">
        <v>2044</v>
      </c>
      <c r="G101" s="5" t="s">
        <v>1834</v>
      </c>
      <c r="J101" s="5" t="s">
        <v>2252</v>
      </c>
    </row>
    <row r="102" spans="1:10">
      <c r="A102" s="5">
        <v>101</v>
      </c>
      <c r="B102" s="5" t="s">
        <v>1678</v>
      </c>
      <c r="C102" s="5" t="s">
        <v>148</v>
      </c>
      <c r="D102" s="5" t="s">
        <v>2045</v>
      </c>
      <c r="E102" s="5" t="s">
        <v>2046</v>
      </c>
      <c r="F102" s="5" t="s">
        <v>2047</v>
      </c>
      <c r="G102" s="5" t="s">
        <v>1733</v>
      </c>
      <c r="J102" s="5" t="s">
        <v>2252</v>
      </c>
    </row>
    <row r="103" spans="1:10">
      <c r="A103" s="5">
        <v>102</v>
      </c>
      <c r="B103" s="5" t="s">
        <v>1678</v>
      </c>
      <c r="C103" s="5" t="s">
        <v>148</v>
      </c>
      <c r="D103" s="5" t="s">
        <v>2048</v>
      </c>
      <c r="E103" s="5" t="s">
        <v>2049</v>
      </c>
      <c r="F103" s="5" t="s">
        <v>2050</v>
      </c>
      <c r="G103" s="5" t="s">
        <v>2051</v>
      </c>
      <c r="J103" s="5" t="s">
        <v>2252</v>
      </c>
    </row>
    <row r="104" spans="1:10">
      <c r="A104" s="5">
        <v>103</v>
      </c>
      <c r="B104" s="5" t="s">
        <v>1678</v>
      </c>
      <c r="C104" s="5" t="s">
        <v>148</v>
      </c>
      <c r="D104" s="5" t="s">
        <v>2052</v>
      </c>
      <c r="E104" s="5" t="s">
        <v>2053</v>
      </c>
      <c r="F104" s="5" t="s">
        <v>2054</v>
      </c>
      <c r="G104" s="5" t="s">
        <v>1690</v>
      </c>
      <c r="H104" s="5" t="s">
        <v>2055</v>
      </c>
      <c r="J104" s="5" t="s">
        <v>2252</v>
      </c>
    </row>
    <row r="105" spans="1:10">
      <c r="A105" s="5">
        <v>104</v>
      </c>
      <c r="B105" s="5" t="s">
        <v>1678</v>
      </c>
      <c r="C105" s="5" t="s">
        <v>148</v>
      </c>
      <c r="D105" s="5" t="s">
        <v>2056</v>
      </c>
      <c r="E105" s="5" t="s">
        <v>2057</v>
      </c>
      <c r="F105" s="5" t="s">
        <v>2058</v>
      </c>
      <c r="G105" s="5" t="s">
        <v>1834</v>
      </c>
      <c r="J105" s="5" t="s">
        <v>2252</v>
      </c>
    </row>
    <row r="106" spans="1:10">
      <c r="A106" s="5">
        <v>105</v>
      </c>
      <c r="B106" s="5" t="s">
        <v>1678</v>
      </c>
      <c r="C106" s="5" t="s">
        <v>148</v>
      </c>
      <c r="D106" s="5" t="s">
        <v>2059</v>
      </c>
      <c r="E106" s="5" t="s">
        <v>2060</v>
      </c>
      <c r="F106" s="5" t="s">
        <v>2061</v>
      </c>
      <c r="G106" s="5" t="s">
        <v>1994</v>
      </c>
      <c r="J106" s="5" t="s">
        <v>2252</v>
      </c>
    </row>
    <row r="107" spans="1:10">
      <c r="A107" s="5">
        <v>106</v>
      </c>
      <c r="B107" s="5" t="s">
        <v>1678</v>
      </c>
      <c r="C107" s="5" t="s">
        <v>148</v>
      </c>
      <c r="D107" s="5" t="s">
        <v>2062</v>
      </c>
      <c r="E107" s="5" t="s">
        <v>2063</v>
      </c>
      <c r="F107" s="5" t="s">
        <v>2064</v>
      </c>
      <c r="G107" s="5" t="s">
        <v>1990</v>
      </c>
      <c r="J107" s="5" t="s">
        <v>2252</v>
      </c>
    </row>
    <row r="108" spans="1:10">
      <c r="A108" s="5">
        <v>107</v>
      </c>
      <c r="B108" s="5" t="s">
        <v>1678</v>
      </c>
      <c r="C108" s="5" t="s">
        <v>148</v>
      </c>
      <c r="D108" s="5" t="s">
        <v>2065</v>
      </c>
      <c r="E108" s="5" t="s">
        <v>2066</v>
      </c>
      <c r="F108" s="5" t="s">
        <v>2067</v>
      </c>
      <c r="G108" s="5" t="s">
        <v>1873</v>
      </c>
      <c r="J108" s="5" t="s">
        <v>2252</v>
      </c>
    </row>
    <row r="109" spans="1:10">
      <c r="A109" s="5">
        <v>108</v>
      </c>
      <c r="B109" s="5" t="s">
        <v>1678</v>
      </c>
      <c r="C109" s="5" t="s">
        <v>148</v>
      </c>
      <c r="D109" s="5" t="s">
        <v>2068</v>
      </c>
      <c r="E109" s="5" t="s">
        <v>2069</v>
      </c>
      <c r="F109" s="5" t="s">
        <v>2070</v>
      </c>
      <c r="G109" s="5" t="s">
        <v>1944</v>
      </c>
      <c r="J109" s="5" t="s">
        <v>2252</v>
      </c>
    </row>
    <row r="110" spans="1:10">
      <c r="A110" s="5">
        <v>109</v>
      </c>
      <c r="B110" s="5" t="s">
        <v>1678</v>
      </c>
      <c r="C110" s="5" t="s">
        <v>148</v>
      </c>
      <c r="D110" s="5" t="s">
        <v>2071</v>
      </c>
      <c r="E110" s="5" t="s">
        <v>2072</v>
      </c>
      <c r="F110" s="5" t="s">
        <v>2073</v>
      </c>
      <c r="G110" s="5" t="s">
        <v>2074</v>
      </c>
      <c r="J110" s="5" t="s">
        <v>2252</v>
      </c>
    </row>
    <row r="111" spans="1:10">
      <c r="A111" s="5">
        <v>110</v>
      </c>
      <c r="B111" s="5" t="s">
        <v>1678</v>
      </c>
      <c r="C111" s="5" t="s">
        <v>148</v>
      </c>
      <c r="D111" s="5" t="s">
        <v>2075</v>
      </c>
      <c r="E111" s="5" t="s">
        <v>2076</v>
      </c>
      <c r="F111" s="5" t="s">
        <v>2073</v>
      </c>
      <c r="G111" s="5" t="s">
        <v>1848</v>
      </c>
      <c r="J111" s="5" t="s">
        <v>2252</v>
      </c>
    </row>
    <row r="112" spans="1:10">
      <c r="A112" s="5">
        <v>111</v>
      </c>
      <c r="B112" s="5" t="s">
        <v>1678</v>
      </c>
      <c r="C112" s="5" t="s">
        <v>148</v>
      </c>
      <c r="D112" s="5" t="s">
        <v>2077</v>
      </c>
      <c r="E112" s="5" t="s">
        <v>2078</v>
      </c>
      <c r="F112" s="5" t="s">
        <v>2073</v>
      </c>
      <c r="G112" s="5" t="s">
        <v>2079</v>
      </c>
      <c r="J112" s="5" t="s">
        <v>2252</v>
      </c>
    </row>
    <row r="113" spans="1:10">
      <c r="A113" s="5">
        <v>112</v>
      </c>
      <c r="B113" s="5" t="s">
        <v>1678</v>
      </c>
      <c r="C113" s="5" t="s">
        <v>148</v>
      </c>
      <c r="D113" s="5" t="s">
        <v>2080</v>
      </c>
      <c r="E113" s="5" t="s">
        <v>2081</v>
      </c>
      <c r="F113" s="5" t="s">
        <v>2073</v>
      </c>
      <c r="G113" s="5" t="s">
        <v>2082</v>
      </c>
      <c r="J113" s="5" t="s">
        <v>2252</v>
      </c>
    </row>
    <row r="114" spans="1:10">
      <c r="A114" s="5">
        <v>113</v>
      </c>
      <c r="B114" s="5" t="s">
        <v>1678</v>
      </c>
      <c r="C114" s="5" t="s">
        <v>148</v>
      </c>
      <c r="D114" s="5" t="s">
        <v>2083</v>
      </c>
      <c r="E114" s="5" t="s">
        <v>2084</v>
      </c>
      <c r="F114" s="5" t="s">
        <v>2073</v>
      </c>
      <c r="G114" s="5" t="s">
        <v>2085</v>
      </c>
      <c r="J114" s="5" t="s">
        <v>2252</v>
      </c>
    </row>
    <row r="115" spans="1:10">
      <c r="A115" s="5">
        <v>114</v>
      </c>
      <c r="B115" s="5" t="s">
        <v>1678</v>
      </c>
      <c r="C115" s="5" t="s">
        <v>148</v>
      </c>
      <c r="D115" s="5" t="s">
        <v>2086</v>
      </c>
      <c r="E115" s="5" t="s">
        <v>2087</v>
      </c>
      <c r="F115" s="5" t="s">
        <v>2073</v>
      </c>
      <c r="G115" s="5" t="s">
        <v>2088</v>
      </c>
      <c r="J115" s="5" t="s">
        <v>2252</v>
      </c>
    </row>
    <row r="116" spans="1:10">
      <c r="A116" s="5">
        <v>115</v>
      </c>
      <c r="B116" s="5" t="s">
        <v>1678</v>
      </c>
      <c r="C116" s="5" t="s">
        <v>148</v>
      </c>
      <c r="D116" s="5" t="s">
        <v>2089</v>
      </c>
      <c r="E116" s="5" t="s">
        <v>2090</v>
      </c>
      <c r="F116" s="5" t="s">
        <v>2073</v>
      </c>
      <c r="G116" s="5" t="s">
        <v>2091</v>
      </c>
      <c r="J116" s="5" t="s">
        <v>2252</v>
      </c>
    </row>
    <row r="117" spans="1:10">
      <c r="A117" s="5">
        <v>116</v>
      </c>
      <c r="B117" s="5" t="s">
        <v>1678</v>
      </c>
      <c r="C117" s="5" t="s">
        <v>148</v>
      </c>
      <c r="D117" s="5" t="s">
        <v>2092</v>
      </c>
      <c r="E117" s="5" t="s">
        <v>2093</v>
      </c>
      <c r="F117" s="5" t="s">
        <v>2073</v>
      </c>
      <c r="G117" s="5" t="s">
        <v>2094</v>
      </c>
      <c r="J117" s="5" t="s">
        <v>2252</v>
      </c>
    </row>
    <row r="118" spans="1:10">
      <c r="A118" s="5">
        <v>117</v>
      </c>
      <c r="B118" s="5" t="s">
        <v>1678</v>
      </c>
      <c r="C118" s="5" t="s">
        <v>148</v>
      </c>
      <c r="D118" s="5" t="s">
        <v>2095</v>
      </c>
      <c r="E118" s="5" t="s">
        <v>2096</v>
      </c>
      <c r="F118" s="5" t="s">
        <v>2097</v>
      </c>
      <c r="G118" s="5" t="s">
        <v>1720</v>
      </c>
      <c r="J118" s="5" t="s">
        <v>2252</v>
      </c>
    </row>
    <row r="119" spans="1:10">
      <c r="A119" s="5">
        <v>118</v>
      </c>
      <c r="B119" s="5" t="s">
        <v>1678</v>
      </c>
      <c r="C119" s="5" t="s">
        <v>148</v>
      </c>
      <c r="D119" s="5" t="s">
        <v>2098</v>
      </c>
      <c r="E119" s="5" t="s">
        <v>2099</v>
      </c>
      <c r="F119" s="5" t="s">
        <v>2100</v>
      </c>
      <c r="G119" s="5" t="s">
        <v>2101</v>
      </c>
      <c r="J119" s="5" t="s">
        <v>2252</v>
      </c>
    </row>
    <row r="120" spans="1:10">
      <c r="A120" s="5">
        <v>119</v>
      </c>
      <c r="B120" s="5" t="s">
        <v>1678</v>
      </c>
      <c r="C120" s="5" t="s">
        <v>148</v>
      </c>
      <c r="D120" s="5" t="s">
        <v>2102</v>
      </c>
      <c r="E120" s="5" t="s">
        <v>2103</v>
      </c>
      <c r="F120" s="5" t="s">
        <v>2104</v>
      </c>
      <c r="G120" s="5" t="s">
        <v>1829</v>
      </c>
      <c r="J120" s="5" t="s">
        <v>2252</v>
      </c>
    </row>
    <row r="121" spans="1:10">
      <c r="A121" s="5">
        <v>120</v>
      </c>
      <c r="B121" s="5" t="s">
        <v>1678</v>
      </c>
      <c r="C121" s="5" t="s">
        <v>148</v>
      </c>
      <c r="D121" s="5" t="s">
        <v>2105</v>
      </c>
      <c r="E121" s="5" t="s">
        <v>2106</v>
      </c>
      <c r="F121" s="5" t="s">
        <v>2107</v>
      </c>
      <c r="G121" s="5" t="s">
        <v>1873</v>
      </c>
      <c r="J121" s="5" t="s">
        <v>2252</v>
      </c>
    </row>
    <row r="122" spans="1:10">
      <c r="A122" s="5">
        <v>121</v>
      </c>
      <c r="B122" s="5" t="s">
        <v>1678</v>
      </c>
      <c r="C122" s="5" t="s">
        <v>148</v>
      </c>
      <c r="D122" s="5" t="s">
        <v>2108</v>
      </c>
      <c r="E122" s="5" t="s">
        <v>2109</v>
      </c>
      <c r="F122" s="5" t="s">
        <v>2110</v>
      </c>
      <c r="G122" s="5" t="s">
        <v>2111</v>
      </c>
      <c r="J122" s="5" t="s">
        <v>2252</v>
      </c>
    </row>
    <row r="123" spans="1:10">
      <c r="A123" s="5">
        <v>122</v>
      </c>
      <c r="B123" s="5" t="s">
        <v>1678</v>
      </c>
      <c r="C123" s="5" t="s">
        <v>148</v>
      </c>
      <c r="D123" s="5" t="s">
        <v>2112</v>
      </c>
      <c r="E123" s="5" t="s">
        <v>2113</v>
      </c>
      <c r="F123" s="5" t="s">
        <v>2114</v>
      </c>
      <c r="G123" s="5" t="s">
        <v>1994</v>
      </c>
      <c r="J123" s="5" t="s">
        <v>2252</v>
      </c>
    </row>
    <row r="124" spans="1:10">
      <c r="A124" s="5">
        <v>123</v>
      </c>
      <c r="B124" s="5" t="s">
        <v>1678</v>
      </c>
      <c r="C124" s="5" t="s">
        <v>148</v>
      </c>
      <c r="D124" s="5" t="s">
        <v>2115</v>
      </c>
      <c r="E124" s="5" t="s">
        <v>2116</v>
      </c>
      <c r="F124" s="5" t="s">
        <v>2117</v>
      </c>
      <c r="G124" s="5" t="s">
        <v>1733</v>
      </c>
      <c r="J124" s="5" t="s">
        <v>2252</v>
      </c>
    </row>
    <row r="125" spans="1:10">
      <c r="A125" s="5">
        <v>124</v>
      </c>
      <c r="B125" s="5" t="s">
        <v>1678</v>
      </c>
      <c r="C125" s="5" t="s">
        <v>148</v>
      </c>
      <c r="D125" s="5" t="s">
        <v>2118</v>
      </c>
      <c r="E125" s="5" t="s">
        <v>2119</v>
      </c>
      <c r="F125" s="5" t="s">
        <v>2120</v>
      </c>
      <c r="G125" s="5" t="s">
        <v>1733</v>
      </c>
      <c r="J125" s="5" t="s">
        <v>2252</v>
      </c>
    </row>
    <row r="126" spans="1:10">
      <c r="A126" s="5">
        <v>125</v>
      </c>
      <c r="B126" s="5" t="s">
        <v>1678</v>
      </c>
      <c r="C126" s="5" t="s">
        <v>148</v>
      </c>
      <c r="D126" s="5" t="s">
        <v>2121</v>
      </c>
      <c r="E126" s="5" t="s">
        <v>2122</v>
      </c>
      <c r="F126" s="5" t="s">
        <v>2123</v>
      </c>
      <c r="G126" s="5" t="s">
        <v>1756</v>
      </c>
      <c r="H126" s="5" t="s">
        <v>2124</v>
      </c>
      <c r="J126" s="5" t="s">
        <v>2252</v>
      </c>
    </row>
    <row r="127" spans="1:10">
      <c r="A127" s="5">
        <v>126</v>
      </c>
      <c r="B127" s="5" t="s">
        <v>1678</v>
      </c>
      <c r="C127" s="5" t="s">
        <v>148</v>
      </c>
      <c r="D127" s="5" t="s">
        <v>2125</v>
      </c>
      <c r="E127" s="5" t="s">
        <v>2126</v>
      </c>
      <c r="F127" s="5" t="s">
        <v>2127</v>
      </c>
      <c r="G127" s="5" t="s">
        <v>2128</v>
      </c>
      <c r="J127" s="5" t="s">
        <v>2252</v>
      </c>
    </row>
    <row r="128" spans="1:10">
      <c r="A128" s="5">
        <v>127</v>
      </c>
      <c r="B128" s="5" t="s">
        <v>1678</v>
      </c>
      <c r="C128" s="5" t="s">
        <v>148</v>
      </c>
      <c r="D128" s="5" t="s">
        <v>2129</v>
      </c>
      <c r="E128" s="5" t="s">
        <v>2130</v>
      </c>
      <c r="F128" s="5" t="s">
        <v>2131</v>
      </c>
      <c r="G128" s="5" t="s">
        <v>1795</v>
      </c>
      <c r="H128" s="5" t="s">
        <v>2132</v>
      </c>
      <c r="J128" s="5" t="s">
        <v>2252</v>
      </c>
    </row>
    <row r="129" spans="1:10">
      <c r="A129" s="5">
        <v>128</v>
      </c>
      <c r="B129" s="5" t="s">
        <v>1678</v>
      </c>
      <c r="C129" s="5" t="s">
        <v>148</v>
      </c>
      <c r="D129" s="5" t="s">
        <v>2133</v>
      </c>
      <c r="E129" s="5" t="s">
        <v>2130</v>
      </c>
      <c r="F129" s="5" t="s">
        <v>2134</v>
      </c>
      <c r="G129" s="5" t="s">
        <v>2135</v>
      </c>
      <c r="J129" s="5" t="s">
        <v>2252</v>
      </c>
    </row>
    <row r="130" spans="1:10">
      <c r="A130" s="5">
        <v>129</v>
      </c>
      <c r="B130" s="5" t="s">
        <v>1678</v>
      </c>
      <c r="C130" s="5" t="s">
        <v>148</v>
      </c>
      <c r="D130" s="5" t="s">
        <v>2136</v>
      </c>
      <c r="E130" s="5" t="s">
        <v>2137</v>
      </c>
      <c r="F130" s="5" t="s">
        <v>2138</v>
      </c>
      <c r="G130" s="5" t="s">
        <v>1932</v>
      </c>
      <c r="J130" s="5" t="s">
        <v>2252</v>
      </c>
    </row>
    <row r="131" spans="1:10">
      <c r="A131" s="5">
        <v>130</v>
      </c>
      <c r="B131" s="5" t="s">
        <v>1678</v>
      </c>
      <c r="C131" s="5" t="s">
        <v>148</v>
      </c>
      <c r="D131" s="5" t="s">
        <v>2139</v>
      </c>
      <c r="E131" s="5" t="s">
        <v>2140</v>
      </c>
      <c r="F131" s="5" t="s">
        <v>2141</v>
      </c>
      <c r="G131" s="5" t="s">
        <v>1733</v>
      </c>
      <c r="J131" s="5" t="s">
        <v>2252</v>
      </c>
    </row>
    <row r="132" spans="1:10">
      <c r="A132" s="5">
        <v>131</v>
      </c>
      <c r="B132" s="5" t="s">
        <v>1678</v>
      </c>
      <c r="C132" s="5" t="s">
        <v>148</v>
      </c>
      <c r="D132" s="5" t="s">
        <v>2142</v>
      </c>
      <c r="E132" s="5" t="s">
        <v>2143</v>
      </c>
      <c r="F132" s="5" t="s">
        <v>2144</v>
      </c>
      <c r="G132" s="5" t="s">
        <v>2101</v>
      </c>
      <c r="J132" s="5" t="s">
        <v>2252</v>
      </c>
    </row>
    <row r="133" spans="1:10">
      <c r="A133" s="5">
        <v>132</v>
      </c>
      <c r="B133" s="5" t="s">
        <v>1678</v>
      </c>
      <c r="C133" s="5" t="s">
        <v>148</v>
      </c>
      <c r="D133" s="5" t="s">
        <v>2145</v>
      </c>
      <c r="E133" s="5" t="s">
        <v>2146</v>
      </c>
      <c r="F133" s="5" t="s">
        <v>2147</v>
      </c>
      <c r="G133" s="5" t="s">
        <v>2148</v>
      </c>
      <c r="J133" s="5" t="s">
        <v>2252</v>
      </c>
    </row>
    <row r="134" spans="1:10">
      <c r="A134" s="5">
        <v>133</v>
      </c>
      <c r="B134" s="5" t="s">
        <v>1678</v>
      </c>
      <c r="C134" s="5" t="s">
        <v>148</v>
      </c>
      <c r="D134" s="5" t="s">
        <v>2149</v>
      </c>
      <c r="E134" s="5" t="s">
        <v>2150</v>
      </c>
      <c r="F134" s="5" t="s">
        <v>2151</v>
      </c>
      <c r="G134" s="5" t="s">
        <v>2128</v>
      </c>
      <c r="J134" s="5" t="s">
        <v>2252</v>
      </c>
    </row>
    <row r="135" spans="1:10">
      <c r="A135" s="5">
        <v>134</v>
      </c>
      <c r="B135" s="5" t="s">
        <v>1678</v>
      </c>
      <c r="C135" s="5" t="s">
        <v>148</v>
      </c>
      <c r="D135" s="5" t="s">
        <v>2152</v>
      </c>
      <c r="E135" s="5" t="s">
        <v>2153</v>
      </c>
      <c r="F135" s="5" t="s">
        <v>2154</v>
      </c>
      <c r="G135" s="5" t="s">
        <v>2155</v>
      </c>
      <c r="J135" s="5" t="s">
        <v>2252</v>
      </c>
    </row>
    <row r="136" spans="1:10">
      <c r="A136" s="5">
        <v>135</v>
      </c>
      <c r="B136" s="5" t="s">
        <v>1678</v>
      </c>
      <c r="C136" s="5" t="s">
        <v>148</v>
      </c>
      <c r="D136" s="5" t="s">
        <v>2156</v>
      </c>
      <c r="E136" s="5" t="s">
        <v>2157</v>
      </c>
      <c r="F136" s="5" t="s">
        <v>2158</v>
      </c>
      <c r="G136" s="5" t="s">
        <v>1752</v>
      </c>
      <c r="J136" s="5" t="s">
        <v>2252</v>
      </c>
    </row>
    <row r="137" spans="1:10">
      <c r="A137" s="5">
        <v>136</v>
      </c>
      <c r="B137" s="5" t="s">
        <v>1678</v>
      </c>
      <c r="C137" s="5" t="s">
        <v>148</v>
      </c>
      <c r="D137" s="5" t="s">
        <v>2159</v>
      </c>
      <c r="E137" s="5" t="s">
        <v>2160</v>
      </c>
      <c r="F137" s="5" t="s">
        <v>2161</v>
      </c>
      <c r="G137" s="5" t="s">
        <v>1932</v>
      </c>
      <c r="J137" s="5" t="s">
        <v>2252</v>
      </c>
    </row>
    <row r="138" spans="1:10">
      <c r="A138" s="5">
        <v>137</v>
      </c>
      <c r="B138" s="5" t="s">
        <v>1678</v>
      </c>
      <c r="C138" s="5" t="s">
        <v>148</v>
      </c>
      <c r="D138" s="5" t="s">
        <v>2162</v>
      </c>
      <c r="E138" s="5" t="s">
        <v>2163</v>
      </c>
      <c r="F138" s="5" t="s">
        <v>2164</v>
      </c>
      <c r="G138" s="5" t="s">
        <v>1968</v>
      </c>
      <c r="J138" s="5" t="s">
        <v>2252</v>
      </c>
    </row>
    <row r="139" spans="1:10">
      <c r="A139" s="5">
        <v>138</v>
      </c>
      <c r="B139" s="5" t="s">
        <v>1678</v>
      </c>
      <c r="C139" s="5" t="s">
        <v>148</v>
      </c>
      <c r="D139" s="5" t="s">
        <v>2165</v>
      </c>
      <c r="E139" s="5" t="s">
        <v>2166</v>
      </c>
      <c r="F139" s="5" t="s">
        <v>2167</v>
      </c>
      <c r="G139" s="5" t="s">
        <v>2168</v>
      </c>
      <c r="J139" s="5" t="s">
        <v>2252</v>
      </c>
    </row>
    <row r="140" spans="1:10">
      <c r="A140" s="5">
        <v>139</v>
      </c>
      <c r="B140" s="5" t="s">
        <v>1678</v>
      </c>
      <c r="C140" s="5" t="s">
        <v>148</v>
      </c>
      <c r="D140" s="5" t="s">
        <v>2169</v>
      </c>
      <c r="E140" s="5" t="s">
        <v>2170</v>
      </c>
      <c r="F140" s="5" t="s">
        <v>2171</v>
      </c>
      <c r="G140" s="5" t="s">
        <v>2101</v>
      </c>
      <c r="J140" s="5" t="s">
        <v>2252</v>
      </c>
    </row>
    <row r="141" spans="1:10">
      <c r="A141" s="5">
        <v>140</v>
      </c>
      <c r="B141" s="5" t="s">
        <v>1678</v>
      </c>
      <c r="C141" s="5" t="s">
        <v>148</v>
      </c>
      <c r="D141" s="5" t="s">
        <v>2172</v>
      </c>
      <c r="E141" s="5" t="s">
        <v>2173</v>
      </c>
      <c r="F141" s="5" t="s">
        <v>2174</v>
      </c>
      <c r="G141" s="5" t="s">
        <v>1936</v>
      </c>
      <c r="J141" s="5" t="s">
        <v>2252</v>
      </c>
    </row>
    <row r="142" spans="1:10">
      <c r="A142" s="5">
        <v>141</v>
      </c>
      <c r="B142" s="5" t="s">
        <v>1678</v>
      </c>
      <c r="C142" s="5" t="s">
        <v>148</v>
      </c>
      <c r="D142" s="5" t="s">
        <v>2175</v>
      </c>
      <c r="E142" s="5" t="s">
        <v>2176</v>
      </c>
      <c r="F142" s="5" t="s">
        <v>1697</v>
      </c>
      <c r="G142" s="5" t="s">
        <v>2177</v>
      </c>
      <c r="J142" s="5" t="s">
        <v>2252</v>
      </c>
    </row>
    <row r="143" spans="1:10">
      <c r="A143" s="5">
        <v>142</v>
      </c>
      <c r="B143" s="5" t="s">
        <v>1678</v>
      </c>
      <c r="C143" s="5" t="s">
        <v>148</v>
      </c>
      <c r="D143" s="5" t="s">
        <v>2178</v>
      </c>
      <c r="E143" s="5" t="s">
        <v>2179</v>
      </c>
      <c r="F143" s="5" t="s">
        <v>2180</v>
      </c>
      <c r="G143" s="5" t="s">
        <v>2181</v>
      </c>
      <c r="J143" s="5" t="s">
        <v>2252</v>
      </c>
    </row>
    <row r="144" spans="1:10">
      <c r="A144" s="5">
        <v>143</v>
      </c>
      <c r="B144" s="5" t="s">
        <v>1678</v>
      </c>
      <c r="C144" s="5" t="s">
        <v>148</v>
      </c>
      <c r="D144" s="5" t="s">
        <v>2182</v>
      </c>
      <c r="E144" s="5" t="s">
        <v>2183</v>
      </c>
      <c r="F144" s="5" t="s">
        <v>2184</v>
      </c>
      <c r="G144" s="5" t="s">
        <v>1733</v>
      </c>
      <c r="J144" s="5" t="s">
        <v>2252</v>
      </c>
    </row>
    <row r="145" spans="1:10">
      <c r="A145" s="5">
        <v>144</v>
      </c>
      <c r="B145" s="5" t="s">
        <v>1678</v>
      </c>
      <c r="C145" s="5" t="s">
        <v>148</v>
      </c>
      <c r="D145" s="5" t="s">
        <v>2185</v>
      </c>
      <c r="E145" s="5" t="s">
        <v>2186</v>
      </c>
      <c r="F145" s="5" t="s">
        <v>2187</v>
      </c>
      <c r="G145" s="5" t="s">
        <v>2135</v>
      </c>
      <c r="J145" s="5" t="s">
        <v>2252</v>
      </c>
    </row>
    <row r="146" spans="1:10">
      <c r="A146" s="5">
        <v>145</v>
      </c>
      <c r="B146" s="5" t="s">
        <v>1678</v>
      </c>
      <c r="C146" s="5" t="s">
        <v>148</v>
      </c>
      <c r="D146" s="5" t="s">
        <v>2188</v>
      </c>
      <c r="E146" s="5" t="s">
        <v>2189</v>
      </c>
      <c r="F146" s="5" t="s">
        <v>2190</v>
      </c>
      <c r="G146" s="5" t="s">
        <v>2191</v>
      </c>
      <c r="J146" s="5" t="s">
        <v>2252</v>
      </c>
    </row>
    <row r="147" spans="1:10">
      <c r="A147" s="5">
        <v>146</v>
      </c>
      <c r="B147" s="5" t="s">
        <v>1678</v>
      </c>
      <c r="C147" s="5" t="s">
        <v>148</v>
      </c>
      <c r="D147" s="5" t="s">
        <v>2192</v>
      </c>
      <c r="E147" s="5" t="s">
        <v>2193</v>
      </c>
      <c r="F147" s="5" t="s">
        <v>2194</v>
      </c>
      <c r="G147" s="5" t="s">
        <v>1873</v>
      </c>
      <c r="J147" s="5" t="s">
        <v>2252</v>
      </c>
    </row>
    <row r="148" spans="1:10">
      <c r="A148" s="5">
        <v>147</v>
      </c>
      <c r="B148" s="5" t="s">
        <v>1678</v>
      </c>
      <c r="C148" s="5" t="s">
        <v>148</v>
      </c>
      <c r="D148" s="5" t="s">
        <v>2195</v>
      </c>
      <c r="E148" s="5" t="s">
        <v>2196</v>
      </c>
      <c r="F148" s="5" t="s">
        <v>2190</v>
      </c>
      <c r="G148" s="5" t="s">
        <v>2197</v>
      </c>
      <c r="J148" s="5" t="s">
        <v>2252</v>
      </c>
    </row>
    <row r="149" spans="1:10">
      <c r="A149" s="5">
        <v>148</v>
      </c>
      <c r="B149" s="5" t="s">
        <v>1678</v>
      </c>
      <c r="C149" s="5" t="s">
        <v>148</v>
      </c>
      <c r="D149" s="5" t="s">
        <v>2198</v>
      </c>
      <c r="E149" s="5" t="s">
        <v>2199</v>
      </c>
      <c r="F149" s="5" t="s">
        <v>2200</v>
      </c>
      <c r="G149" s="5" t="s">
        <v>1720</v>
      </c>
      <c r="J149" s="5" t="s">
        <v>2252</v>
      </c>
    </row>
    <row r="150" spans="1:10">
      <c r="A150" s="5">
        <v>149</v>
      </c>
      <c r="B150" s="5" t="s">
        <v>1678</v>
      </c>
      <c r="C150" s="5" t="s">
        <v>148</v>
      </c>
      <c r="D150" s="5" t="s">
        <v>2201</v>
      </c>
      <c r="E150" s="5" t="s">
        <v>2202</v>
      </c>
      <c r="F150" s="5" t="s">
        <v>2203</v>
      </c>
      <c r="G150" s="5" t="s">
        <v>2204</v>
      </c>
      <c r="J150" s="5" t="s">
        <v>2252</v>
      </c>
    </row>
    <row r="151" spans="1:10">
      <c r="A151" s="5">
        <v>150</v>
      </c>
      <c r="B151" s="5" t="s">
        <v>1678</v>
      </c>
      <c r="C151" s="5" t="s">
        <v>148</v>
      </c>
      <c r="D151" s="5" t="s">
        <v>2205</v>
      </c>
      <c r="E151" s="5" t="s">
        <v>2206</v>
      </c>
      <c r="F151" s="5" t="s">
        <v>2207</v>
      </c>
      <c r="G151" s="5" t="s">
        <v>2135</v>
      </c>
      <c r="J151" s="5" t="s">
        <v>2252</v>
      </c>
    </row>
    <row r="152" spans="1:10">
      <c r="A152" s="5">
        <v>151</v>
      </c>
      <c r="B152" s="5" t="s">
        <v>1678</v>
      </c>
      <c r="C152" s="5" t="s">
        <v>148</v>
      </c>
      <c r="D152" s="5" t="s">
        <v>2208</v>
      </c>
      <c r="E152" s="5" t="s">
        <v>2209</v>
      </c>
      <c r="F152" s="5" t="s">
        <v>2210</v>
      </c>
      <c r="G152" s="5" t="s">
        <v>1733</v>
      </c>
      <c r="J152" s="5" t="s">
        <v>2252</v>
      </c>
    </row>
    <row r="153" spans="1:10">
      <c r="A153" s="5">
        <v>152</v>
      </c>
      <c r="B153" s="5" t="s">
        <v>1678</v>
      </c>
      <c r="C153" s="5" t="s">
        <v>148</v>
      </c>
      <c r="D153" s="5" t="s">
        <v>2211</v>
      </c>
      <c r="E153" s="5" t="s">
        <v>2212</v>
      </c>
      <c r="F153" s="5" t="s">
        <v>2213</v>
      </c>
      <c r="G153" s="5" t="s">
        <v>1885</v>
      </c>
      <c r="J153" s="5" t="s">
        <v>2252</v>
      </c>
    </row>
    <row r="154" spans="1:10">
      <c r="A154" s="5">
        <v>153</v>
      </c>
      <c r="B154" s="5" t="s">
        <v>1678</v>
      </c>
      <c r="C154" s="5" t="s">
        <v>148</v>
      </c>
      <c r="D154" s="5" t="s">
        <v>2214</v>
      </c>
      <c r="E154" s="5" t="s">
        <v>2215</v>
      </c>
      <c r="F154" s="5" t="s">
        <v>2216</v>
      </c>
      <c r="G154" s="5" t="s">
        <v>1885</v>
      </c>
      <c r="J154" s="5" t="s">
        <v>2252</v>
      </c>
    </row>
    <row r="155" spans="1:10">
      <c r="A155" s="5">
        <v>154</v>
      </c>
      <c r="B155" s="5" t="s">
        <v>1678</v>
      </c>
      <c r="C155" s="5" t="s">
        <v>148</v>
      </c>
      <c r="D155" s="5" t="s">
        <v>2217</v>
      </c>
      <c r="E155" s="5" t="s">
        <v>2218</v>
      </c>
      <c r="F155" s="5" t="s">
        <v>2219</v>
      </c>
      <c r="G155" s="5" t="s">
        <v>2148</v>
      </c>
      <c r="J155" s="5" t="s">
        <v>2252</v>
      </c>
    </row>
    <row r="156" spans="1:10">
      <c r="A156" s="5">
        <v>155</v>
      </c>
      <c r="B156" s="5" t="s">
        <v>1678</v>
      </c>
      <c r="C156" s="5" t="s">
        <v>148</v>
      </c>
      <c r="D156" s="5" t="s">
        <v>2220</v>
      </c>
      <c r="E156" s="5" t="s">
        <v>2221</v>
      </c>
      <c r="F156" s="5" t="s">
        <v>2203</v>
      </c>
      <c r="G156" s="5" t="s">
        <v>2222</v>
      </c>
      <c r="J156" s="5" t="s">
        <v>2252</v>
      </c>
    </row>
    <row r="157" spans="1:10">
      <c r="A157" s="5">
        <v>156</v>
      </c>
      <c r="B157" s="5" t="s">
        <v>1678</v>
      </c>
      <c r="C157" s="5" t="s">
        <v>148</v>
      </c>
      <c r="D157" s="5" t="s">
        <v>2223</v>
      </c>
      <c r="E157" s="5" t="s">
        <v>2224</v>
      </c>
      <c r="F157" s="5" t="s">
        <v>2225</v>
      </c>
      <c r="G157" s="5" t="s">
        <v>2226</v>
      </c>
      <c r="J157" s="5" t="s">
        <v>2252</v>
      </c>
    </row>
    <row r="158" spans="1:10">
      <c r="A158" s="5">
        <v>157</v>
      </c>
      <c r="B158" s="5" t="s">
        <v>1678</v>
      </c>
      <c r="C158" s="5" t="s">
        <v>148</v>
      </c>
      <c r="D158" s="5" t="s">
        <v>2227</v>
      </c>
      <c r="E158" s="5" t="s">
        <v>2228</v>
      </c>
      <c r="F158" s="5" t="s">
        <v>2225</v>
      </c>
      <c r="G158" s="5" t="s">
        <v>2229</v>
      </c>
      <c r="H158" s="5" t="s">
        <v>2230</v>
      </c>
      <c r="J158" s="5" t="s">
        <v>2252</v>
      </c>
    </row>
    <row r="159" spans="1:10">
      <c r="A159" s="5">
        <v>158</v>
      </c>
      <c r="B159" s="5" t="s">
        <v>1678</v>
      </c>
      <c r="C159" s="5" t="s">
        <v>148</v>
      </c>
      <c r="D159" s="5" t="s">
        <v>2231</v>
      </c>
      <c r="E159" s="5" t="s">
        <v>2232</v>
      </c>
      <c r="F159" s="5" t="s">
        <v>1707</v>
      </c>
      <c r="G159" s="5" t="s">
        <v>2222</v>
      </c>
      <c r="J159" s="5" t="s">
        <v>2252</v>
      </c>
    </row>
    <row r="160" spans="1:10">
      <c r="A160" s="5">
        <v>159</v>
      </c>
      <c r="B160" s="5" t="s">
        <v>1678</v>
      </c>
      <c r="C160" s="5" t="s">
        <v>148</v>
      </c>
      <c r="D160" s="5" t="s">
        <v>2233</v>
      </c>
      <c r="E160" s="5" t="s">
        <v>2234</v>
      </c>
      <c r="F160" s="5" t="s">
        <v>2235</v>
      </c>
      <c r="G160" s="5" t="s">
        <v>2236</v>
      </c>
      <c r="J160" s="5" t="s">
        <v>2252</v>
      </c>
    </row>
    <row r="161" spans="1:10">
      <c r="A161" s="5">
        <v>160</v>
      </c>
      <c r="B161" s="5" t="s">
        <v>1678</v>
      </c>
      <c r="C161" s="5" t="s">
        <v>148</v>
      </c>
      <c r="D161" s="5" t="s">
        <v>2237</v>
      </c>
      <c r="E161" s="5" t="s">
        <v>2238</v>
      </c>
      <c r="F161" s="5" t="s">
        <v>2239</v>
      </c>
      <c r="G161" s="5" t="s">
        <v>2240</v>
      </c>
      <c r="J161" s="5" t="s">
        <v>2252</v>
      </c>
    </row>
    <row r="162" spans="1:10">
      <c r="A162" s="5">
        <v>161</v>
      </c>
      <c r="B162" s="5" t="s">
        <v>1678</v>
      </c>
      <c r="C162" s="5" t="s">
        <v>148</v>
      </c>
      <c r="D162" s="5" t="s">
        <v>2241</v>
      </c>
      <c r="E162" s="5" t="s">
        <v>2242</v>
      </c>
      <c r="F162" s="5" t="s">
        <v>2243</v>
      </c>
      <c r="G162" s="5" t="s">
        <v>2244</v>
      </c>
      <c r="J162" s="5" t="s">
        <v>2252</v>
      </c>
    </row>
    <row r="163" spans="1:10">
      <c r="A163" s="5">
        <v>162</v>
      </c>
      <c r="B163" s="5" t="s">
        <v>1678</v>
      </c>
      <c r="C163" s="5" t="s">
        <v>148</v>
      </c>
      <c r="D163" s="5" t="s">
        <v>2245</v>
      </c>
      <c r="E163" s="5" t="s">
        <v>2246</v>
      </c>
      <c r="F163" s="5" t="s">
        <v>2247</v>
      </c>
      <c r="G163" s="5" t="s">
        <v>2248</v>
      </c>
      <c r="J163" s="5" t="s">
        <v>2252</v>
      </c>
    </row>
    <row r="164" spans="1:10">
      <c r="A164" s="5">
        <v>163</v>
      </c>
      <c r="B164" s="5" t="s">
        <v>1678</v>
      </c>
      <c r="C164" s="5" t="s">
        <v>148</v>
      </c>
      <c r="D164" s="5" t="s">
        <v>2249</v>
      </c>
      <c r="E164" s="5" t="s">
        <v>2250</v>
      </c>
      <c r="F164" s="5" t="s">
        <v>2247</v>
      </c>
      <c r="G164" s="5" t="s">
        <v>2251</v>
      </c>
      <c r="J164" s="5" t="s">
        <v>2252</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464"/>
  <sheetViews>
    <sheetView showGridLines="0" zoomScaleNormal="100" workbookViewId="0"/>
  </sheetViews>
  <sheetFormatPr defaultRowHeight="11.25"/>
  <cols>
    <col min="1" max="1" width="9.140625" style="1065"/>
  </cols>
  <sheetData>
    <row r="1" spans="1:4">
      <c r="A1" s="1065" t="s">
        <v>1654</v>
      </c>
      <c r="B1" t="s">
        <v>491</v>
      </c>
      <c r="C1" t="s">
        <v>492</v>
      </c>
      <c r="D1" t="s">
        <v>1653</v>
      </c>
    </row>
    <row r="2" spans="1:4">
      <c r="A2" s="1065">
        <v>1</v>
      </c>
      <c r="B2" t="s">
        <v>769</v>
      </c>
      <c r="C2" t="s">
        <v>769</v>
      </c>
      <c r="D2" t="s">
        <v>770</v>
      </c>
    </row>
    <row r="3" spans="1:4">
      <c r="A3" s="1065">
        <v>2</v>
      </c>
      <c r="B3" t="s">
        <v>769</v>
      </c>
      <c r="C3" t="s">
        <v>771</v>
      </c>
      <c r="D3" t="s">
        <v>772</v>
      </c>
    </row>
    <row r="4" spans="1:4">
      <c r="A4" s="1065">
        <v>3</v>
      </c>
      <c r="B4" t="s">
        <v>769</v>
      </c>
      <c r="C4" t="s">
        <v>773</v>
      </c>
      <c r="D4" t="s">
        <v>774</v>
      </c>
    </row>
    <row r="5" spans="1:4">
      <c r="A5" s="1065">
        <v>4</v>
      </c>
      <c r="B5" t="s">
        <v>769</v>
      </c>
      <c r="C5" t="s">
        <v>775</v>
      </c>
      <c r="D5" t="s">
        <v>776</v>
      </c>
    </row>
    <row r="6" spans="1:4">
      <c r="A6" s="1065">
        <v>5</v>
      </c>
      <c r="B6" t="s">
        <v>769</v>
      </c>
      <c r="C6" t="s">
        <v>777</v>
      </c>
      <c r="D6" t="s">
        <v>778</v>
      </c>
    </row>
    <row r="7" spans="1:4">
      <c r="A7" s="1065">
        <v>6</v>
      </c>
      <c r="B7" t="s">
        <v>769</v>
      </c>
      <c r="C7" t="s">
        <v>779</v>
      </c>
      <c r="D7" t="s">
        <v>780</v>
      </c>
    </row>
    <row r="8" spans="1:4">
      <c r="A8" s="1065">
        <v>7</v>
      </c>
      <c r="B8" t="s">
        <v>769</v>
      </c>
      <c r="C8" t="s">
        <v>781</v>
      </c>
      <c r="D8" t="s">
        <v>782</v>
      </c>
    </row>
    <row r="9" spans="1:4">
      <c r="A9" s="1065">
        <v>8</v>
      </c>
      <c r="B9" t="s">
        <v>769</v>
      </c>
      <c r="C9" t="s">
        <v>783</v>
      </c>
      <c r="D9" t="s">
        <v>784</v>
      </c>
    </row>
    <row r="10" spans="1:4">
      <c r="A10" s="1065">
        <v>9</v>
      </c>
      <c r="B10" t="s">
        <v>769</v>
      </c>
      <c r="C10" t="s">
        <v>785</v>
      </c>
      <c r="D10" t="s">
        <v>786</v>
      </c>
    </row>
    <row r="11" spans="1:4">
      <c r="A11" s="1065">
        <v>10</v>
      </c>
      <c r="B11" t="s">
        <v>769</v>
      </c>
      <c r="C11" t="s">
        <v>787</v>
      </c>
      <c r="D11" t="s">
        <v>788</v>
      </c>
    </row>
    <row r="12" spans="1:4">
      <c r="A12" s="1065">
        <v>11</v>
      </c>
      <c r="B12" t="s">
        <v>769</v>
      </c>
      <c r="C12" t="s">
        <v>789</v>
      </c>
      <c r="D12" t="s">
        <v>790</v>
      </c>
    </row>
    <row r="13" spans="1:4">
      <c r="A13" s="1065">
        <v>12</v>
      </c>
      <c r="B13" t="s">
        <v>769</v>
      </c>
      <c r="C13" t="s">
        <v>791</v>
      </c>
      <c r="D13" t="s">
        <v>792</v>
      </c>
    </row>
    <row r="14" spans="1:4">
      <c r="A14" s="1065">
        <v>13</v>
      </c>
      <c r="B14" t="s">
        <v>769</v>
      </c>
      <c r="C14" t="s">
        <v>793</v>
      </c>
      <c r="D14" t="s">
        <v>794</v>
      </c>
    </row>
    <row r="15" spans="1:4">
      <c r="A15" s="1065">
        <v>14</v>
      </c>
      <c r="B15" t="s">
        <v>769</v>
      </c>
      <c r="C15" t="s">
        <v>795</v>
      </c>
      <c r="D15" t="s">
        <v>796</v>
      </c>
    </row>
    <row r="16" spans="1:4">
      <c r="A16" s="1065">
        <v>15</v>
      </c>
      <c r="B16" t="s">
        <v>769</v>
      </c>
      <c r="C16" t="s">
        <v>797</v>
      </c>
      <c r="D16" t="s">
        <v>798</v>
      </c>
    </row>
    <row r="17" spans="1:4">
      <c r="A17" s="1065">
        <v>16</v>
      </c>
      <c r="B17" t="s">
        <v>769</v>
      </c>
      <c r="C17" t="s">
        <v>799</v>
      </c>
      <c r="D17" t="s">
        <v>800</v>
      </c>
    </row>
    <row r="18" spans="1:4">
      <c r="A18" s="1065">
        <v>17</v>
      </c>
      <c r="B18" t="s">
        <v>769</v>
      </c>
      <c r="C18" t="s">
        <v>801</v>
      </c>
      <c r="D18" t="s">
        <v>802</v>
      </c>
    </row>
    <row r="19" spans="1:4">
      <c r="A19" s="1065">
        <v>18</v>
      </c>
      <c r="B19" t="s">
        <v>769</v>
      </c>
      <c r="C19" t="s">
        <v>803</v>
      </c>
      <c r="D19" t="s">
        <v>804</v>
      </c>
    </row>
    <row r="20" spans="1:4">
      <c r="A20" s="1065">
        <v>19</v>
      </c>
      <c r="B20" t="s">
        <v>769</v>
      </c>
      <c r="C20" t="s">
        <v>805</v>
      </c>
      <c r="D20" t="s">
        <v>806</v>
      </c>
    </row>
    <row r="21" spans="1:4">
      <c r="A21" s="1065">
        <v>20</v>
      </c>
      <c r="B21" t="s">
        <v>807</v>
      </c>
      <c r="C21" t="s">
        <v>807</v>
      </c>
      <c r="D21" t="s">
        <v>808</v>
      </c>
    </row>
    <row r="22" spans="1:4">
      <c r="A22" s="1065">
        <v>21</v>
      </c>
      <c r="B22" t="s">
        <v>807</v>
      </c>
      <c r="C22" t="s">
        <v>809</v>
      </c>
      <c r="D22" t="s">
        <v>810</v>
      </c>
    </row>
    <row r="23" spans="1:4">
      <c r="A23" s="1065">
        <v>22</v>
      </c>
      <c r="B23" t="s">
        <v>807</v>
      </c>
      <c r="C23" t="s">
        <v>811</v>
      </c>
      <c r="D23" t="s">
        <v>812</v>
      </c>
    </row>
    <row r="24" spans="1:4">
      <c r="A24" s="1065">
        <v>23</v>
      </c>
      <c r="B24" t="s">
        <v>807</v>
      </c>
      <c r="C24" t="s">
        <v>813</v>
      </c>
      <c r="D24" t="s">
        <v>814</v>
      </c>
    </row>
    <row r="25" spans="1:4">
      <c r="A25" s="1065">
        <v>24</v>
      </c>
      <c r="B25" t="s">
        <v>807</v>
      </c>
      <c r="C25" t="s">
        <v>815</v>
      </c>
      <c r="D25" t="s">
        <v>816</v>
      </c>
    </row>
    <row r="26" spans="1:4">
      <c r="A26" s="1065">
        <v>25</v>
      </c>
      <c r="B26" t="s">
        <v>807</v>
      </c>
      <c r="C26" t="s">
        <v>817</v>
      </c>
      <c r="D26" t="s">
        <v>818</v>
      </c>
    </row>
    <row r="27" spans="1:4">
      <c r="A27" s="1065">
        <v>26</v>
      </c>
      <c r="B27" t="s">
        <v>807</v>
      </c>
      <c r="C27" t="s">
        <v>819</v>
      </c>
      <c r="D27" t="s">
        <v>820</v>
      </c>
    </row>
    <row r="28" spans="1:4">
      <c r="A28" s="1065">
        <v>27</v>
      </c>
      <c r="B28" t="s">
        <v>807</v>
      </c>
      <c r="C28" t="s">
        <v>821</v>
      </c>
      <c r="D28" t="s">
        <v>822</v>
      </c>
    </row>
    <row r="29" spans="1:4">
      <c r="A29" s="1065">
        <v>28</v>
      </c>
      <c r="B29" t="s">
        <v>807</v>
      </c>
      <c r="C29" t="s">
        <v>823</v>
      </c>
      <c r="D29" t="s">
        <v>824</v>
      </c>
    </row>
    <row r="30" spans="1:4">
      <c r="A30" s="1065">
        <v>29</v>
      </c>
      <c r="B30" t="s">
        <v>807</v>
      </c>
      <c r="C30" t="s">
        <v>825</v>
      </c>
      <c r="D30" t="s">
        <v>826</v>
      </c>
    </row>
    <row r="31" spans="1:4">
      <c r="A31" s="1065">
        <v>30</v>
      </c>
      <c r="B31" t="s">
        <v>807</v>
      </c>
      <c r="C31" t="s">
        <v>827</v>
      </c>
      <c r="D31" t="s">
        <v>828</v>
      </c>
    </row>
    <row r="32" spans="1:4">
      <c r="A32" s="1065">
        <v>31</v>
      </c>
      <c r="B32" t="s">
        <v>807</v>
      </c>
      <c r="C32" t="s">
        <v>829</v>
      </c>
      <c r="D32" t="s">
        <v>830</v>
      </c>
    </row>
    <row r="33" spans="1:4">
      <c r="A33" s="1065">
        <v>32</v>
      </c>
      <c r="B33" t="s">
        <v>831</v>
      </c>
      <c r="C33" t="s">
        <v>833</v>
      </c>
      <c r="D33" t="s">
        <v>834</v>
      </c>
    </row>
    <row r="34" spans="1:4">
      <c r="A34" s="1065">
        <v>33</v>
      </c>
      <c r="B34" t="s">
        <v>831</v>
      </c>
      <c r="C34" t="s">
        <v>831</v>
      </c>
      <c r="D34" t="s">
        <v>832</v>
      </c>
    </row>
    <row r="35" spans="1:4">
      <c r="A35" s="1065">
        <v>34</v>
      </c>
      <c r="B35" t="s">
        <v>831</v>
      </c>
      <c r="C35" t="s">
        <v>835</v>
      </c>
      <c r="D35" t="s">
        <v>836</v>
      </c>
    </row>
    <row r="36" spans="1:4">
      <c r="A36" s="1065">
        <v>35</v>
      </c>
      <c r="B36" t="s">
        <v>831</v>
      </c>
      <c r="C36" t="s">
        <v>837</v>
      </c>
      <c r="D36" t="s">
        <v>838</v>
      </c>
    </row>
    <row r="37" spans="1:4">
      <c r="A37" s="1065">
        <v>36</v>
      </c>
      <c r="B37" t="s">
        <v>831</v>
      </c>
      <c r="C37" t="s">
        <v>839</v>
      </c>
      <c r="D37" t="s">
        <v>840</v>
      </c>
    </row>
    <row r="38" spans="1:4">
      <c r="A38" s="1065">
        <v>37</v>
      </c>
      <c r="B38" t="s">
        <v>831</v>
      </c>
      <c r="C38" t="s">
        <v>841</v>
      </c>
      <c r="D38" t="s">
        <v>842</v>
      </c>
    </row>
    <row r="39" spans="1:4">
      <c r="A39" s="1065">
        <v>38</v>
      </c>
      <c r="B39" t="s">
        <v>843</v>
      </c>
      <c r="C39" t="s">
        <v>843</v>
      </c>
      <c r="D39" t="s">
        <v>844</v>
      </c>
    </row>
    <row r="40" spans="1:4">
      <c r="A40" s="1065">
        <v>39</v>
      </c>
      <c r="B40" t="s">
        <v>843</v>
      </c>
      <c r="C40" t="s">
        <v>845</v>
      </c>
      <c r="D40" t="s">
        <v>846</v>
      </c>
    </row>
    <row r="41" spans="1:4">
      <c r="A41" s="1065">
        <v>40</v>
      </c>
      <c r="B41" t="s">
        <v>843</v>
      </c>
      <c r="C41" t="s">
        <v>847</v>
      </c>
      <c r="D41" t="s">
        <v>848</v>
      </c>
    </row>
    <row r="42" spans="1:4">
      <c r="A42" s="1065">
        <v>41</v>
      </c>
      <c r="B42" t="s">
        <v>843</v>
      </c>
      <c r="C42" t="s">
        <v>849</v>
      </c>
      <c r="D42" t="s">
        <v>850</v>
      </c>
    </row>
    <row r="43" spans="1:4">
      <c r="A43" s="1065">
        <v>42</v>
      </c>
      <c r="B43" t="s">
        <v>843</v>
      </c>
      <c r="C43" t="s">
        <v>851</v>
      </c>
      <c r="D43" t="s">
        <v>852</v>
      </c>
    </row>
    <row r="44" spans="1:4">
      <c r="A44" s="1065">
        <v>43</v>
      </c>
      <c r="B44" t="s">
        <v>843</v>
      </c>
      <c r="C44" t="s">
        <v>853</v>
      </c>
      <c r="D44" t="s">
        <v>854</v>
      </c>
    </row>
    <row r="45" spans="1:4">
      <c r="A45" s="1065">
        <v>44</v>
      </c>
      <c r="B45" t="s">
        <v>843</v>
      </c>
      <c r="C45" t="s">
        <v>855</v>
      </c>
      <c r="D45" t="s">
        <v>856</v>
      </c>
    </row>
    <row r="46" spans="1:4">
      <c r="A46" s="1065">
        <v>45</v>
      </c>
      <c r="B46" t="s">
        <v>843</v>
      </c>
      <c r="C46" t="s">
        <v>857</v>
      </c>
      <c r="D46" t="s">
        <v>858</v>
      </c>
    </row>
    <row r="47" spans="1:4">
      <c r="A47" s="1065">
        <v>46</v>
      </c>
      <c r="B47" t="s">
        <v>843</v>
      </c>
      <c r="C47" t="s">
        <v>859</v>
      </c>
      <c r="D47" t="s">
        <v>860</v>
      </c>
    </row>
    <row r="48" spans="1:4">
      <c r="A48" s="1065">
        <v>47</v>
      </c>
      <c r="B48" t="s">
        <v>843</v>
      </c>
      <c r="C48" t="s">
        <v>861</v>
      </c>
      <c r="D48" t="s">
        <v>862</v>
      </c>
    </row>
    <row r="49" spans="1:4">
      <c r="A49" s="1065">
        <v>48</v>
      </c>
      <c r="B49" t="s">
        <v>843</v>
      </c>
      <c r="C49" t="s">
        <v>863</v>
      </c>
      <c r="D49" t="s">
        <v>864</v>
      </c>
    </row>
    <row r="50" spans="1:4">
      <c r="A50" s="1065">
        <v>49</v>
      </c>
      <c r="B50" t="s">
        <v>843</v>
      </c>
      <c r="C50" t="s">
        <v>865</v>
      </c>
      <c r="D50" t="s">
        <v>866</v>
      </c>
    </row>
    <row r="51" spans="1:4">
      <c r="A51" s="1065">
        <v>50</v>
      </c>
      <c r="B51" t="s">
        <v>843</v>
      </c>
      <c r="C51" t="s">
        <v>867</v>
      </c>
      <c r="D51" t="s">
        <v>868</v>
      </c>
    </row>
    <row r="52" spans="1:4">
      <c r="A52" s="1065">
        <v>51</v>
      </c>
      <c r="B52" t="s">
        <v>869</v>
      </c>
      <c r="C52" t="s">
        <v>869</v>
      </c>
      <c r="D52" t="s">
        <v>870</v>
      </c>
    </row>
    <row r="53" spans="1:4">
      <c r="A53" s="1065">
        <v>52</v>
      </c>
      <c r="B53" t="s">
        <v>869</v>
      </c>
      <c r="C53" t="s">
        <v>871</v>
      </c>
      <c r="D53" t="s">
        <v>872</v>
      </c>
    </row>
    <row r="54" spans="1:4">
      <c r="A54" s="1065">
        <v>53</v>
      </c>
      <c r="B54" t="s">
        <v>869</v>
      </c>
      <c r="C54" t="s">
        <v>873</v>
      </c>
      <c r="D54" t="s">
        <v>874</v>
      </c>
    </row>
    <row r="55" spans="1:4">
      <c r="A55" s="1065">
        <v>54</v>
      </c>
      <c r="B55" t="s">
        <v>869</v>
      </c>
      <c r="C55" t="s">
        <v>875</v>
      </c>
      <c r="D55" t="s">
        <v>876</v>
      </c>
    </row>
    <row r="56" spans="1:4">
      <c r="A56" s="1065">
        <v>55</v>
      </c>
      <c r="B56" t="s">
        <v>869</v>
      </c>
      <c r="C56" t="s">
        <v>877</v>
      </c>
      <c r="D56" t="s">
        <v>878</v>
      </c>
    </row>
    <row r="57" spans="1:4">
      <c r="A57" s="1065">
        <v>56</v>
      </c>
      <c r="B57" t="s">
        <v>869</v>
      </c>
      <c r="C57" t="s">
        <v>879</v>
      </c>
      <c r="D57" t="s">
        <v>880</v>
      </c>
    </row>
    <row r="58" spans="1:4">
      <c r="A58" s="1065">
        <v>57</v>
      </c>
      <c r="B58" t="s">
        <v>869</v>
      </c>
      <c r="C58" t="s">
        <v>881</v>
      </c>
      <c r="D58" t="s">
        <v>882</v>
      </c>
    </row>
    <row r="59" spans="1:4">
      <c r="A59" s="1065">
        <v>58</v>
      </c>
      <c r="B59" t="s">
        <v>869</v>
      </c>
      <c r="C59" t="s">
        <v>883</v>
      </c>
      <c r="D59" t="s">
        <v>884</v>
      </c>
    </row>
    <row r="60" spans="1:4">
      <c r="A60" s="1065">
        <v>59</v>
      </c>
      <c r="B60" t="s">
        <v>885</v>
      </c>
      <c r="C60" t="s">
        <v>885</v>
      </c>
      <c r="D60" t="s">
        <v>886</v>
      </c>
    </row>
    <row r="61" spans="1:4">
      <c r="A61" s="1065">
        <v>60</v>
      </c>
      <c r="B61" t="s">
        <v>885</v>
      </c>
      <c r="C61" t="s">
        <v>887</v>
      </c>
      <c r="D61" t="s">
        <v>888</v>
      </c>
    </row>
    <row r="62" spans="1:4">
      <c r="A62" s="1065">
        <v>61</v>
      </c>
      <c r="B62" t="s">
        <v>885</v>
      </c>
      <c r="C62" t="s">
        <v>889</v>
      </c>
      <c r="D62" t="s">
        <v>890</v>
      </c>
    </row>
    <row r="63" spans="1:4">
      <c r="A63" s="1065">
        <v>62</v>
      </c>
      <c r="B63" t="s">
        <v>885</v>
      </c>
      <c r="C63" t="s">
        <v>891</v>
      </c>
      <c r="D63" t="s">
        <v>892</v>
      </c>
    </row>
    <row r="64" spans="1:4">
      <c r="A64" s="1065">
        <v>63</v>
      </c>
      <c r="B64" t="s">
        <v>885</v>
      </c>
      <c r="C64" t="s">
        <v>893</v>
      </c>
      <c r="D64" t="s">
        <v>894</v>
      </c>
    </row>
    <row r="65" spans="1:4">
      <c r="A65" s="1065">
        <v>64</v>
      </c>
      <c r="B65" t="s">
        <v>885</v>
      </c>
      <c r="C65" t="s">
        <v>895</v>
      </c>
      <c r="D65" t="s">
        <v>896</v>
      </c>
    </row>
    <row r="66" spans="1:4">
      <c r="A66" s="1065">
        <v>65</v>
      </c>
      <c r="B66" t="s">
        <v>885</v>
      </c>
      <c r="C66" t="s">
        <v>897</v>
      </c>
      <c r="D66" t="s">
        <v>898</v>
      </c>
    </row>
    <row r="67" spans="1:4">
      <c r="A67" s="1065">
        <v>66</v>
      </c>
      <c r="B67" t="s">
        <v>885</v>
      </c>
      <c r="C67" t="s">
        <v>899</v>
      </c>
      <c r="D67" t="s">
        <v>900</v>
      </c>
    </row>
    <row r="68" spans="1:4">
      <c r="A68" s="1065">
        <v>67</v>
      </c>
      <c r="B68" t="s">
        <v>885</v>
      </c>
      <c r="C68" t="s">
        <v>901</v>
      </c>
      <c r="D68" t="s">
        <v>902</v>
      </c>
    </row>
    <row r="69" spans="1:4">
      <c r="A69" s="1065">
        <v>68</v>
      </c>
      <c r="B69" t="s">
        <v>885</v>
      </c>
      <c r="C69" t="s">
        <v>903</v>
      </c>
      <c r="D69" t="s">
        <v>904</v>
      </c>
    </row>
    <row r="70" spans="1:4">
      <c r="A70" s="1065">
        <v>69</v>
      </c>
      <c r="B70" t="s">
        <v>885</v>
      </c>
      <c r="C70" t="s">
        <v>905</v>
      </c>
      <c r="D70" t="s">
        <v>906</v>
      </c>
    </row>
    <row r="71" spans="1:4">
      <c r="A71" s="1065">
        <v>70</v>
      </c>
      <c r="B71" t="s">
        <v>907</v>
      </c>
      <c r="C71" t="s">
        <v>909</v>
      </c>
      <c r="D71" t="s">
        <v>910</v>
      </c>
    </row>
    <row r="72" spans="1:4">
      <c r="A72" s="1065">
        <v>71</v>
      </c>
      <c r="B72" t="s">
        <v>907</v>
      </c>
      <c r="C72" t="s">
        <v>907</v>
      </c>
      <c r="D72" t="s">
        <v>908</v>
      </c>
    </row>
    <row r="73" spans="1:4">
      <c r="A73" s="1065">
        <v>72</v>
      </c>
      <c r="B73" t="s">
        <v>907</v>
      </c>
      <c r="C73" t="s">
        <v>911</v>
      </c>
      <c r="D73" t="s">
        <v>912</v>
      </c>
    </row>
    <row r="74" spans="1:4">
      <c r="A74" s="1065">
        <v>73</v>
      </c>
      <c r="B74" t="s">
        <v>907</v>
      </c>
      <c r="C74" t="s">
        <v>913</v>
      </c>
      <c r="D74" t="s">
        <v>914</v>
      </c>
    </row>
    <row r="75" spans="1:4">
      <c r="A75" s="1065">
        <v>74</v>
      </c>
      <c r="B75" t="s">
        <v>907</v>
      </c>
      <c r="C75" t="s">
        <v>915</v>
      </c>
      <c r="D75" t="s">
        <v>916</v>
      </c>
    </row>
    <row r="76" spans="1:4">
      <c r="A76" s="1065">
        <v>75</v>
      </c>
      <c r="B76" t="s">
        <v>917</v>
      </c>
      <c r="C76" t="s">
        <v>917</v>
      </c>
      <c r="D76" t="s">
        <v>918</v>
      </c>
    </row>
    <row r="77" spans="1:4">
      <c r="A77" s="1065">
        <v>76</v>
      </c>
      <c r="B77" t="s">
        <v>917</v>
      </c>
      <c r="C77" t="s">
        <v>919</v>
      </c>
      <c r="D77" t="s">
        <v>920</v>
      </c>
    </row>
    <row r="78" spans="1:4">
      <c r="A78" s="1065">
        <v>77</v>
      </c>
      <c r="B78" t="s">
        <v>917</v>
      </c>
      <c r="C78" t="s">
        <v>921</v>
      </c>
      <c r="D78" t="s">
        <v>922</v>
      </c>
    </row>
    <row r="79" spans="1:4">
      <c r="A79" s="1065">
        <v>78</v>
      </c>
      <c r="B79" t="s">
        <v>917</v>
      </c>
      <c r="C79" t="s">
        <v>923</v>
      </c>
      <c r="D79" t="s">
        <v>924</v>
      </c>
    </row>
    <row r="80" spans="1:4">
      <c r="A80" s="1065">
        <v>79</v>
      </c>
      <c r="B80" t="s">
        <v>917</v>
      </c>
      <c r="C80" t="s">
        <v>925</v>
      </c>
      <c r="D80" t="s">
        <v>926</v>
      </c>
    </row>
    <row r="81" spans="1:4">
      <c r="A81" s="1065">
        <v>80</v>
      </c>
      <c r="B81" t="s">
        <v>917</v>
      </c>
      <c r="C81" t="s">
        <v>927</v>
      </c>
      <c r="D81" t="s">
        <v>928</v>
      </c>
    </row>
    <row r="82" spans="1:4">
      <c r="A82" s="1065">
        <v>81</v>
      </c>
      <c r="B82" t="s">
        <v>917</v>
      </c>
      <c r="C82" t="s">
        <v>929</v>
      </c>
      <c r="D82" t="s">
        <v>930</v>
      </c>
    </row>
    <row r="83" spans="1:4">
      <c r="A83" s="1065">
        <v>82</v>
      </c>
      <c r="B83" t="s">
        <v>917</v>
      </c>
      <c r="C83" t="s">
        <v>931</v>
      </c>
      <c r="D83" t="s">
        <v>932</v>
      </c>
    </row>
    <row r="84" spans="1:4">
      <c r="A84" s="1065">
        <v>83</v>
      </c>
      <c r="B84" t="s">
        <v>933</v>
      </c>
      <c r="C84" t="s">
        <v>933</v>
      </c>
      <c r="D84" t="s">
        <v>934</v>
      </c>
    </row>
    <row r="85" spans="1:4">
      <c r="A85" s="1065">
        <v>84</v>
      </c>
      <c r="B85" t="s">
        <v>935</v>
      </c>
      <c r="C85" t="s">
        <v>935</v>
      </c>
      <c r="D85" t="s">
        <v>936</v>
      </c>
    </row>
    <row r="86" spans="1:4">
      <c r="A86" s="1065">
        <v>85</v>
      </c>
      <c r="B86" t="s">
        <v>937</v>
      </c>
      <c r="C86" t="s">
        <v>937</v>
      </c>
      <c r="D86" t="s">
        <v>938</v>
      </c>
    </row>
    <row r="87" spans="1:4">
      <c r="A87" s="1065">
        <v>86</v>
      </c>
      <c r="B87" t="s">
        <v>939</v>
      </c>
      <c r="C87" t="s">
        <v>939</v>
      </c>
      <c r="D87" t="s">
        <v>940</v>
      </c>
    </row>
    <row r="88" spans="1:4">
      <c r="A88" s="1065">
        <v>87</v>
      </c>
      <c r="B88" t="s">
        <v>941</v>
      </c>
      <c r="C88" t="s">
        <v>941</v>
      </c>
      <c r="D88" t="s">
        <v>942</v>
      </c>
    </row>
    <row r="89" spans="1:4">
      <c r="A89" s="1065">
        <v>88</v>
      </c>
      <c r="B89" t="s">
        <v>943</v>
      </c>
      <c r="C89" t="s">
        <v>943</v>
      </c>
      <c r="D89" t="s">
        <v>944</v>
      </c>
    </row>
    <row r="90" spans="1:4">
      <c r="A90" s="1065">
        <v>89</v>
      </c>
      <c r="B90" t="s">
        <v>945</v>
      </c>
      <c r="C90" t="s">
        <v>945</v>
      </c>
      <c r="D90" t="s">
        <v>946</v>
      </c>
    </row>
    <row r="91" spans="1:4">
      <c r="A91" s="1065">
        <v>90</v>
      </c>
      <c r="B91" t="s">
        <v>947</v>
      </c>
      <c r="C91" t="s">
        <v>947</v>
      </c>
      <c r="D91" t="s">
        <v>948</v>
      </c>
    </row>
    <row r="92" spans="1:4">
      <c r="A92" s="1065">
        <v>91</v>
      </c>
      <c r="B92" t="s">
        <v>949</v>
      </c>
      <c r="C92" t="s">
        <v>949</v>
      </c>
      <c r="D92" t="s">
        <v>950</v>
      </c>
    </row>
    <row r="93" spans="1:4">
      <c r="A93" s="1065">
        <v>92</v>
      </c>
      <c r="B93" t="s">
        <v>951</v>
      </c>
      <c r="C93" t="s">
        <v>951</v>
      </c>
      <c r="D93" t="s">
        <v>952</v>
      </c>
    </row>
    <row r="94" spans="1:4">
      <c r="A94" s="1065">
        <v>93</v>
      </c>
      <c r="B94" t="s">
        <v>953</v>
      </c>
      <c r="C94" t="s">
        <v>953</v>
      </c>
      <c r="D94" t="s">
        <v>954</v>
      </c>
    </row>
    <row r="95" spans="1:4">
      <c r="A95" s="1065">
        <v>94</v>
      </c>
      <c r="B95" t="s">
        <v>955</v>
      </c>
      <c r="C95" t="s">
        <v>955</v>
      </c>
      <c r="D95" t="s">
        <v>956</v>
      </c>
    </row>
    <row r="96" spans="1:4">
      <c r="A96" s="1065">
        <v>95</v>
      </c>
      <c r="B96" t="s">
        <v>957</v>
      </c>
      <c r="C96" t="s">
        <v>959</v>
      </c>
      <c r="D96" t="s">
        <v>960</v>
      </c>
    </row>
    <row r="97" spans="1:4">
      <c r="A97" s="1065">
        <v>96</v>
      </c>
      <c r="B97" t="s">
        <v>957</v>
      </c>
      <c r="C97" t="s">
        <v>961</v>
      </c>
      <c r="D97" t="s">
        <v>962</v>
      </c>
    </row>
    <row r="98" spans="1:4">
      <c r="A98" s="1065">
        <v>97</v>
      </c>
      <c r="B98" t="s">
        <v>957</v>
      </c>
      <c r="C98" t="s">
        <v>963</v>
      </c>
      <c r="D98" t="s">
        <v>964</v>
      </c>
    </row>
    <row r="99" spans="1:4">
      <c r="A99" s="1065">
        <v>98</v>
      </c>
      <c r="B99" t="s">
        <v>957</v>
      </c>
      <c r="C99" t="s">
        <v>911</v>
      </c>
      <c r="D99" t="s">
        <v>965</v>
      </c>
    </row>
    <row r="100" spans="1:4">
      <c r="A100" s="1065">
        <v>99</v>
      </c>
      <c r="B100" t="s">
        <v>957</v>
      </c>
      <c r="C100" t="s">
        <v>966</v>
      </c>
      <c r="D100" t="s">
        <v>967</v>
      </c>
    </row>
    <row r="101" spans="1:4">
      <c r="A101" s="1065">
        <v>100</v>
      </c>
      <c r="B101" t="s">
        <v>957</v>
      </c>
      <c r="C101" t="s">
        <v>957</v>
      </c>
      <c r="D101" t="s">
        <v>958</v>
      </c>
    </row>
    <row r="102" spans="1:4">
      <c r="A102" s="1065">
        <v>101</v>
      </c>
      <c r="B102" t="s">
        <v>957</v>
      </c>
      <c r="C102" t="s">
        <v>968</v>
      </c>
      <c r="D102" t="s">
        <v>969</v>
      </c>
    </row>
    <row r="103" spans="1:4">
      <c r="A103" s="1065">
        <v>102</v>
      </c>
      <c r="B103" t="s">
        <v>957</v>
      </c>
      <c r="C103" t="s">
        <v>970</v>
      </c>
      <c r="D103" t="s">
        <v>971</v>
      </c>
    </row>
    <row r="104" spans="1:4">
      <c r="A104" s="1065">
        <v>103</v>
      </c>
      <c r="B104" t="s">
        <v>957</v>
      </c>
      <c r="C104" t="s">
        <v>972</v>
      </c>
      <c r="D104" t="s">
        <v>973</v>
      </c>
    </row>
    <row r="105" spans="1:4">
      <c r="A105" s="1065">
        <v>104</v>
      </c>
      <c r="B105" t="s">
        <v>957</v>
      </c>
      <c r="C105" t="s">
        <v>974</v>
      </c>
      <c r="D105" t="s">
        <v>975</v>
      </c>
    </row>
    <row r="106" spans="1:4">
      <c r="A106" s="1065">
        <v>105</v>
      </c>
      <c r="B106" t="s">
        <v>957</v>
      </c>
      <c r="C106" t="s">
        <v>976</v>
      </c>
      <c r="D106" t="s">
        <v>977</v>
      </c>
    </row>
    <row r="107" spans="1:4">
      <c r="A107" s="1065">
        <v>106</v>
      </c>
      <c r="B107" t="s">
        <v>957</v>
      </c>
      <c r="C107" t="s">
        <v>978</v>
      </c>
      <c r="D107" t="s">
        <v>979</v>
      </c>
    </row>
    <row r="108" spans="1:4">
      <c r="A108" s="1065">
        <v>107</v>
      </c>
      <c r="B108" t="s">
        <v>957</v>
      </c>
      <c r="C108" t="s">
        <v>929</v>
      </c>
      <c r="D108" t="s">
        <v>980</v>
      </c>
    </row>
    <row r="109" spans="1:4">
      <c r="A109" s="1065">
        <v>108</v>
      </c>
      <c r="B109" t="s">
        <v>957</v>
      </c>
      <c r="C109" t="s">
        <v>981</v>
      </c>
      <c r="D109" t="s">
        <v>982</v>
      </c>
    </row>
    <row r="110" spans="1:4">
      <c r="A110" s="1065">
        <v>109</v>
      </c>
      <c r="B110" t="s">
        <v>983</v>
      </c>
      <c r="C110" t="s">
        <v>985</v>
      </c>
      <c r="D110" t="s">
        <v>986</v>
      </c>
    </row>
    <row r="111" spans="1:4">
      <c r="A111" s="1065">
        <v>110</v>
      </c>
      <c r="B111" t="s">
        <v>983</v>
      </c>
      <c r="C111" t="s">
        <v>987</v>
      </c>
      <c r="D111" t="s">
        <v>988</v>
      </c>
    </row>
    <row r="112" spans="1:4">
      <c r="A112" s="1065">
        <v>111</v>
      </c>
      <c r="B112" t="s">
        <v>983</v>
      </c>
      <c r="C112" t="s">
        <v>983</v>
      </c>
      <c r="D112" t="s">
        <v>984</v>
      </c>
    </row>
    <row r="113" spans="1:4">
      <c r="A113" s="1065">
        <v>112</v>
      </c>
      <c r="B113" t="s">
        <v>983</v>
      </c>
      <c r="C113" t="s">
        <v>989</v>
      </c>
      <c r="D113" t="s">
        <v>990</v>
      </c>
    </row>
    <row r="114" spans="1:4">
      <c r="A114" s="1065">
        <v>113</v>
      </c>
      <c r="B114" t="s">
        <v>983</v>
      </c>
      <c r="C114" t="s">
        <v>853</v>
      </c>
      <c r="D114" t="s">
        <v>991</v>
      </c>
    </row>
    <row r="115" spans="1:4">
      <c r="A115" s="1065">
        <v>114</v>
      </c>
      <c r="B115" t="s">
        <v>983</v>
      </c>
      <c r="C115" t="s">
        <v>992</v>
      </c>
      <c r="D115" t="s">
        <v>993</v>
      </c>
    </row>
    <row r="116" spans="1:4">
      <c r="A116" s="1065">
        <v>115</v>
      </c>
      <c r="B116" t="s">
        <v>983</v>
      </c>
      <c r="C116" t="s">
        <v>994</v>
      </c>
      <c r="D116" t="s">
        <v>995</v>
      </c>
    </row>
    <row r="117" spans="1:4">
      <c r="A117" s="1065">
        <v>116</v>
      </c>
      <c r="B117" t="s">
        <v>983</v>
      </c>
      <c r="C117" t="s">
        <v>996</v>
      </c>
      <c r="D117" t="s">
        <v>997</v>
      </c>
    </row>
    <row r="118" spans="1:4">
      <c r="A118" s="1065">
        <v>117</v>
      </c>
      <c r="B118" t="s">
        <v>983</v>
      </c>
      <c r="C118" t="s">
        <v>998</v>
      </c>
      <c r="D118" t="s">
        <v>999</v>
      </c>
    </row>
    <row r="119" spans="1:4">
      <c r="A119" s="1065">
        <v>118</v>
      </c>
      <c r="B119" t="s">
        <v>983</v>
      </c>
      <c r="C119" t="s">
        <v>1000</v>
      </c>
      <c r="D119" t="s">
        <v>1001</v>
      </c>
    </row>
    <row r="120" spans="1:4">
      <c r="A120" s="1065">
        <v>119</v>
      </c>
      <c r="B120" t="s">
        <v>1002</v>
      </c>
      <c r="C120" t="s">
        <v>1002</v>
      </c>
      <c r="D120" t="s">
        <v>1003</v>
      </c>
    </row>
    <row r="121" spans="1:4">
      <c r="A121" s="1065">
        <v>120</v>
      </c>
      <c r="B121" t="s">
        <v>1002</v>
      </c>
      <c r="C121" t="s">
        <v>1004</v>
      </c>
      <c r="D121" t="s">
        <v>1005</v>
      </c>
    </row>
    <row r="122" spans="1:4">
      <c r="A122" s="1065">
        <v>121</v>
      </c>
      <c r="B122" t="s">
        <v>1002</v>
      </c>
      <c r="C122" t="s">
        <v>1006</v>
      </c>
      <c r="D122" t="s">
        <v>1007</v>
      </c>
    </row>
    <row r="123" spans="1:4">
      <c r="A123" s="1065">
        <v>122</v>
      </c>
      <c r="B123" t="s">
        <v>1002</v>
      </c>
      <c r="C123" t="s">
        <v>1008</v>
      </c>
      <c r="D123" t="s">
        <v>1009</v>
      </c>
    </row>
    <row r="124" spans="1:4">
      <c r="A124" s="1065">
        <v>123</v>
      </c>
      <c r="B124" t="s">
        <v>1002</v>
      </c>
      <c r="C124" t="s">
        <v>1010</v>
      </c>
      <c r="D124" t="s">
        <v>1011</v>
      </c>
    </row>
    <row r="125" spans="1:4">
      <c r="A125" s="1065">
        <v>124</v>
      </c>
      <c r="B125" t="s">
        <v>1002</v>
      </c>
      <c r="C125" t="s">
        <v>1012</v>
      </c>
      <c r="D125" t="s">
        <v>1013</v>
      </c>
    </row>
    <row r="126" spans="1:4">
      <c r="A126" s="1065">
        <v>125</v>
      </c>
      <c r="B126" t="s">
        <v>1002</v>
      </c>
      <c r="C126" t="s">
        <v>1014</v>
      </c>
      <c r="D126" t="s">
        <v>1015</v>
      </c>
    </row>
    <row r="127" spans="1:4">
      <c r="A127" s="1065">
        <v>126</v>
      </c>
      <c r="B127" t="s">
        <v>1002</v>
      </c>
      <c r="C127" t="s">
        <v>1016</v>
      </c>
      <c r="D127" t="s">
        <v>1017</v>
      </c>
    </row>
    <row r="128" spans="1:4">
      <c r="A128" s="1065">
        <v>127</v>
      </c>
      <c r="B128" t="s">
        <v>1002</v>
      </c>
      <c r="C128" t="s">
        <v>1018</v>
      </c>
      <c r="D128" t="s">
        <v>1019</v>
      </c>
    </row>
    <row r="129" spans="1:4">
      <c r="A129" s="1065">
        <v>128</v>
      </c>
      <c r="B129" t="s">
        <v>1002</v>
      </c>
      <c r="C129" t="s">
        <v>1020</v>
      </c>
      <c r="D129" t="s">
        <v>1021</v>
      </c>
    </row>
    <row r="130" spans="1:4">
      <c r="A130" s="1065">
        <v>129</v>
      </c>
      <c r="B130" t="s">
        <v>1022</v>
      </c>
      <c r="C130" t="s">
        <v>1024</v>
      </c>
      <c r="D130" t="s">
        <v>1025</v>
      </c>
    </row>
    <row r="131" spans="1:4">
      <c r="A131" s="1065">
        <v>130</v>
      </c>
      <c r="B131" t="s">
        <v>1022</v>
      </c>
      <c r="C131" t="s">
        <v>1026</v>
      </c>
      <c r="D131" t="s">
        <v>1027</v>
      </c>
    </row>
    <row r="132" spans="1:4">
      <c r="A132" s="1065">
        <v>131</v>
      </c>
      <c r="B132" t="s">
        <v>1022</v>
      </c>
      <c r="C132" t="s">
        <v>1028</v>
      </c>
      <c r="D132" t="s">
        <v>1029</v>
      </c>
    </row>
    <row r="133" spans="1:4">
      <c r="A133" s="1065">
        <v>132</v>
      </c>
      <c r="B133" t="s">
        <v>1022</v>
      </c>
      <c r="C133" t="s">
        <v>1022</v>
      </c>
      <c r="D133" t="s">
        <v>1023</v>
      </c>
    </row>
    <row r="134" spans="1:4">
      <c r="A134" s="1065">
        <v>133</v>
      </c>
      <c r="B134" t="s">
        <v>1022</v>
      </c>
      <c r="C134" t="s">
        <v>1030</v>
      </c>
      <c r="D134" t="s">
        <v>1031</v>
      </c>
    </row>
    <row r="135" spans="1:4">
      <c r="A135" s="1065">
        <v>134</v>
      </c>
      <c r="B135" t="s">
        <v>1022</v>
      </c>
      <c r="C135" t="s">
        <v>1032</v>
      </c>
      <c r="D135" t="s">
        <v>1033</v>
      </c>
    </row>
    <row r="136" spans="1:4">
      <c r="A136" s="1065">
        <v>135</v>
      </c>
      <c r="B136" t="s">
        <v>1022</v>
      </c>
      <c r="C136" t="s">
        <v>1034</v>
      </c>
      <c r="D136" t="s">
        <v>1035</v>
      </c>
    </row>
    <row r="137" spans="1:4">
      <c r="A137" s="1065">
        <v>136</v>
      </c>
      <c r="B137" t="s">
        <v>1022</v>
      </c>
      <c r="C137" t="s">
        <v>841</v>
      </c>
      <c r="D137" t="s">
        <v>1036</v>
      </c>
    </row>
    <row r="138" spans="1:4">
      <c r="A138" s="1065">
        <v>137</v>
      </c>
      <c r="B138" t="s">
        <v>1022</v>
      </c>
      <c r="C138" t="s">
        <v>1037</v>
      </c>
      <c r="D138" t="s">
        <v>1038</v>
      </c>
    </row>
    <row r="139" spans="1:4">
      <c r="A139" s="1065">
        <v>138</v>
      </c>
      <c r="B139" t="s">
        <v>1022</v>
      </c>
      <c r="C139" t="s">
        <v>1039</v>
      </c>
      <c r="D139" t="s">
        <v>1040</v>
      </c>
    </row>
    <row r="140" spans="1:4">
      <c r="A140" s="1065">
        <v>139</v>
      </c>
      <c r="B140" t="s">
        <v>1041</v>
      </c>
      <c r="C140" t="s">
        <v>1043</v>
      </c>
      <c r="D140" t="s">
        <v>1044</v>
      </c>
    </row>
    <row r="141" spans="1:4">
      <c r="A141" s="1065">
        <v>140</v>
      </c>
      <c r="B141" t="s">
        <v>1041</v>
      </c>
      <c r="C141" t="s">
        <v>1045</v>
      </c>
      <c r="D141" t="s">
        <v>1046</v>
      </c>
    </row>
    <row r="142" spans="1:4">
      <c r="A142" s="1065">
        <v>141</v>
      </c>
      <c r="B142" t="s">
        <v>1041</v>
      </c>
      <c r="C142" t="s">
        <v>1047</v>
      </c>
      <c r="D142" t="s">
        <v>1048</v>
      </c>
    </row>
    <row r="143" spans="1:4">
      <c r="A143" s="1065">
        <v>142</v>
      </c>
      <c r="B143" t="s">
        <v>1041</v>
      </c>
      <c r="C143" t="s">
        <v>1041</v>
      </c>
      <c r="D143" t="s">
        <v>1042</v>
      </c>
    </row>
    <row r="144" spans="1:4">
      <c r="A144" s="1065">
        <v>143</v>
      </c>
      <c r="B144" t="s">
        <v>1041</v>
      </c>
      <c r="C144" t="s">
        <v>1049</v>
      </c>
      <c r="D144" t="s">
        <v>1050</v>
      </c>
    </row>
    <row r="145" spans="1:4">
      <c r="A145" s="1065">
        <v>144</v>
      </c>
      <c r="B145" t="s">
        <v>1041</v>
      </c>
      <c r="C145" t="s">
        <v>1051</v>
      </c>
      <c r="D145" t="s">
        <v>1052</v>
      </c>
    </row>
    <row r="146" spans="1:4">
      <c r="A146" s="1065">
        <v>145</v>
      </c>
      <c r="B146" t="s">
        <v>1041</v>
      </c>
      <c r="C146" t="s">
        <v>1053</v>
      </c>
      <c r="D146" t="s">
        <v>1054</v>
      </c>
    </row>
    <row r="147" spans="1:4">
      <c r="A147" s="1065">
        <v>146</v>
      </c>
      <c r="B147" t="s">
        <v>1041</v>
      </c>
      <c r="C147" t="s">
        <v>1055</v>
      </c>
      <c r="D147" t="s">
        <v>1056</v>
      </c>
    </row>
    <row r="148" spans="1:4">
      <c r="A148" s="1065">
        <v>147</v>
      </c>
      <c r="B148" t="s">
        <v>1041</v>
      </c>
      <c r="C148" t="s">
        <v>819</v>
      </c>
      <c r="D148" t="s">
        <v>1057</v>
      </c>
    </row>
    <row r="149" spans="1:4">
      <c r="A149" s="1065">
        <v>148</v>
      </c>
      <c r="B149" t="s">
        <v>1041</v>
      </c>
      <c r="C149" t="s">
        <v>1058</v>
      </c>
      <c r="D149" t="s">
        <v>1059</v>
      </c>
    </row>
    <row r="150" spans="1:4">
      <c r="A150" s="1065">
        <v>149</v>
      </c>
      <c r="B150" t="s">
        <v>1041</v>
      </c>
      <c r="C150" t="s">
        <v>1060</v>
      </c>
      <c r="D150" t="s">
        <v>1061</v>
      </c>
    </row>
    <row r="151" spans="1:4">
      <c r="A151" s="1065">
        <v>150</v>
      </c>
      <c r="B151" t="s">
        <v>1041</v>
      </c>
      <c r="C151" t="s">
        <v>1062</v>
      </c>
      <c r="D151" t="s">
        <v>1063</v>
      </c>
    </row>
    <row r="152" spans="1:4">
      <c r="A152" s="1065">
        <v>151</v>
      </c>
      <c r="B152" t="s">
        <v>1064</v>
      </c>
      <c r="C152" t="s">
        <v>1066</v>
      </c>
      <c r="D152" t="s">
        <v>1067</v>
      </c>
    </row>
    <row r="153" spans="1:4">
      <c r="A153" s="1065">
        <v>152</v>
      </c>
      <c r="B153" t="s">
        <v>1064</v>
      </c>
      <c r="C153" t="s">
        <v>1064</v>
      </c>
      <c r="D153" t="s">
        <v>1065</v>
      </c>
    </row>
    <row r="154" spans="1:4">
      <c r="A154" s="1065">
        <v>153</v>
      </c>
      <c r="B154" t="s">
        <v>1064</v>
      </c>
      <c r="C154" t="s">
        <v>779</v>
      </c>
      <c r="D154" t="s">
        <v>1068</v>
      </c>
    </row>
    <row r="155" spans="1:4">
      <c r="A155" s="1065">
        <v>154</v>
      </c>
      <c r="B155" t="s">
        <v>1064</v>
      </c>
      <c r="C155" t="s">
        <v>1069</v>
      </c>
      <c r="D155" t="s">
        <v>1070</v>
      </c>
    </row>
    <row r="156" spans="1:4">
      <c r="A156" s="1065">
        <v>155</v>
      </c>
      <c r="B156" t="s">
        <v>1064</v>
      </c>
      <c r="C156" t="s">
        <v>1053</v>
      </c>
      <c r="D156" t="s">
        <v>1071</v>
      </c>
    </row>
    <row r="157" spans="1:4">
      <c r="A157" s="1065">
        <v>156</v>
      </c>
      <c r="B157" t="s">
        <v>1064</v>
      </c>
      <c r="C157" t="s">
        <v>1072</v>
      </c>
      <c r="D157" t="s">
        <v>1073</v>
      </c>
    </row>
    <row r="158" spans="1:4">
      <c r="A158" s="1065">
        <v>157</v>
      </c>
      <c r="B158" t="s">
        <v>1064</v>
      </c>
      <c r="C158" t="s">
        <v>1074</v>
      </c>
      <c r="D158" t="s">
        <v>1075</v>
      </c>
    </row>
    <row r="159" spans="1:4">
      <c r="A159" s="1065">
        <v>158</v>
      </c>
      <c r="B159" t="s">
        <v>1064</v>
      </c>
      <c r="C159" t="s">
        <v>1076</v>
      </c>
      <c r="D159" t="s">
        <v>1077</v>
      </c>
    </row>
    <row r="160" spans="1:4">
      <c r="A160" s="1065">
        <v>159</v>
      </c>
      <c r="B160" t="s">
        <v>1064</v>
      </c>
      <c r="C160" t="s">
        <v>1078</v>
      </c>
      <c r="D160" t="s">
        <v>1079</v>
      </c>
    </row>
    <row r="161" spans="1:4">
      <c r="A161" s="1065">
        <v>160</v>
      </c>
      <c r="B161" t="s">
        <v>1080</v>
      </c>
      <c r="C161" t="s">
        <v>1082</v>
      </c>
      <c r="D161" t="s">
        <v>1083</v>
      </c>
    </row>
    <row r="162" spans="1:4">
      <c r="A162" s="1065">
        <v>161</v>
      </c>
      <c r="B162" t="s">
        <v>1080</v>
      </c>
      <c r="C162" t="s">
        <v>1084</v>
      </c>
      <c r="D162" t="s">
        <v>1085</v>
      </c>
    </row>
    <row r="163" spans="1:4">
      <c r="A163" s="1065">
        <v>162</v>
      </c>
      <c r="B163" t="s">
        <v>1080</v>
      </c>
      <c r="C163" t="s">
        <v>1086</v>
      </c>
      <c r="D163" t="s">
        <v>1087</v>
      </c>
    </row>
    <row r="164" spans="1:4">
      <c r="A164" s="1065">
        <v>163</v>
      </c>
      <c r="B164" t="s">
        <v>1080</v>
      </c>
      <c r="C164" t="s">
        <v>1088</v>
      </c>
      <c r="D164" t="s">
        <v>1089</v>
      </c>
    </row>
    <row r="165" spans="1:4">
      <c r="A165" s="1065">
        <v>164</v>
      </c>
      <c r="B165" t="s">
        <v>1080</v>
      </c>
      <c r="C165" t="s">
        <v>1090</v>
      </c>
      <c r="D165" t="s">
        <v>1091</v>
      </c>
    </row>
    <row r="166" spans="1:4">
      <c r="A166" s="1065">
        <v>165</v>
      </c>
      <c r="B166" t="s">
        <v>1080</v>
      </c>
      <c r="C166" t="s">
        <v>1092</v>
      </c>
      <c r="D166" t="s">
        <v>1093</v>
      </c>
    </row>
    <row r="167" spans="1:4">
      <c r="A167" s="1065">
        <v>166</v>
      </c>
      <c r="B167" t="s">
        <v>1080</v>
      </c>
      <c r="C167" t="s">
        <v>1094</v>
      </c>
      <c r="D167" t="s">
        <v>1095</v>
      </c>
    </row>
    <row r="168" spans="1:4">
      <c r="A168" s="1065">
        <v>167</v>
      </c>
      <c r="B168" t="s">
        <v>1080</v>
      </c>
      <c r="C168" t="s">
        <v>1080</v>
      </c>
      <c r="D168" t="s">
        <v>1081</v>
      </c>
    </row>
    <row r="169" spans="1:4">
      <c r="A169" s="1065">
        <v>168</v>
      </c>
      <c r="B169" t="s">
        <v>1080</v>
      </c>
      <c r="C169" t="s">
        <v>1096</v>
      </c>
      <c r="D169" t="s">
        <v>1097</v>
      </c>
    </row>
    <row r="170" spans="1:4">
      <c r="A170" s="1065">
        <v>169</v>
      </c>
      <c r="B170" t="s">
        <v>1080</v>
      </c>
      <c r="C170" t="s">
        <v>1098</v>
      </c>
      <c r="D170" t="s">
        <v>1099</v>
      </c>
    </row>
    <row r="171" spans="1:4">
      <c r="A171" s="1065">
        <v>170</v>
      </c>
      <c r="B171" t="s">
        <v>1080</v>
      </c>
      <c r="C171" t="s">
        <v>1100</v>
      </c>
      <c r="D171" t="s">
        <v>1101</v>
      </c>
    </row>
    <row r="172" spans="1:4">
      <c r="A172" s="1065">
        <v>171</v>
      </c>
      <c r="B172" t="s">
        <v>1080</v>
      </c>
      <c r="C172" t="s">
        <v>1102</v>
      </c>
      <c r="D172" t="s">
        <v>1103</v>
      </c>
    </row>
    <row r="173" spans="1:4">
      <c r="A173" s="1065">
        <v>172</v>
      </c>
      <c r="B173" t="s">
        <v>1080</v>
      </c>
      <c r="C173" t="s">
        <v>1104</v>
      </c>
      <c r="D173" t="s">
        <v>1105</v>
      </c>
    </row>
    <row r="174" spans="1:4">
      <c r="A174" s="1065">
        <v>173</v>
      </c>
      <c r="B174" t="s">
        <v>1106</v>
      </c>
      <c r="C174" t="s">
        <v>1108</v>
      </c>
      <c r="D174" t="s">
        <v>1109</v>
      </c>
    </row>
    <row r="175" spans="1:4">
      <c r="A175" s="1065">
        <v>174</v>
      </c>
      <c r="B175" t="s">
        <v>1106</v>
      </c>
      <c r="C175" t="s">
        <v>1110</v>
      </c>
      <c r="D175" t="s">
        <v>1111</v>
      </c>
    </row>
    <row r="176" spans="1:4">
      <c r="A176" s="1065">
        <v>175</v>
      </c>
      <c r="B176" t="s">
        <v>1106</v>
      </c>
      <c r="C176" t="s">
        <v>1112</v>
      </c>
      <c r="D176" t="s">
        <v>1113</v>
      </c>
    </row>
    <row r="177" spans="1:4">
      <c r="A177" s="1065">
        <v>176</v>
      </c>
      <c r="B177" t="s">
        <v>1106</v>
      </c>
      <c r="C177" t="s">
        <v>1114</v>
      </c>
      <c r="D177" t="s">
        <v>1115</v>
      </c>
    </row>
    <row r="178" spans="1:4">
      <c r="A178" s="1065">
        <v>177</v>
      </c>
      <c r="B178" t="s">
        <v>1106</v>
      </c>
      <c r="C178" t="s">
        <v>1106</v>
      </c>
      <c r="D178" t="s">
        <v>1107</v>
      </c>
    </row>
    <row r="179" spans="1:4">
      <c r="A179" s="1065">
        <v>178</v>
      </c>
      <c r="B179" t="s">
        <v>1106</v>
      </c>
      <c r="C179" t="s">
        <v>1116</v>
      </c>
      <c r="D179" t="s">
        <v>1117</v>
      </c>
    </row>
    <row r="180" spans="1:4">
      <c r="A180" s="1065">
        <v>179</v>
      </c>
      <c r="B180" t="s">
        <v>1106</v>
      </c>
      <c r="C180" t="s">
        <v>1118</v>
      </c>
      <c r="D180" t="s">
        <v>1119</v>
      </c>
    </row>
    <row r="181" spans="1:4">
      <c r="A181" s="1065">
        <v>180</v>
      </c>
      <c r="B181" t="s">
        <v>1106</v>
      </c>
      <c r="C181" t="s">
        <v>1120</v>
      </c>
      <c r="D181" t="s">
        <v>1121</v>
      </c>
    </row>
    <row r="182" spans="1:4">
      <c r="A182" s="1065">
        <v>181</v>
      </c>
      <c r="B182" t="s">
        <v>1106</v>
      </c>
      <c r="C182" t="s">
        <v>1122</v>
      </c>
      <c r="D182" t="s">
        <v>1123</v>
      </c>
    </row>
    <row r="183" spans="1:4">
      <c r="A183" s="1065">
        <v>182</v>
      </c>
      <c r="B183" t="s">
        <v>1106</v>
      </c>
      <c r="C183" t="s">
        <v>1124</v>
      </c>
      <c r="D183" t="s">
        <v>1125</v>
      </c>
    </row>
    <row r="184" spans="1:4">
      <c r="A184" s="1065">
        <v>183</v>
      </c>
      <c r="B184" t="s">
        <v>1106</v>
      </c>
      <c r="C184" t="s">
        <v>1126</v>
      </c>
      <c r="D184" t="s">
        <v>1127</v>
      </c>
    </row>
    <row r="185" spans="1:4">
      <c r="A185" s="1065">
        <v>184</v>
      </c>
      <c r="B185" t="s">
        <v>1128</v>
      </c>
      <c r="C185" t="s">
        <v>1130</v>
      </c>
      <c r="D185" t="s">
        <v>1131</v>
      </c>
    </row>
    <row r="186" spans="1:4">
      <c r="A186" s="1065">
        <v>185</v>
      </c>
      <c r="B186" t="s">
        <v>1128</v>
      </c>
      <c r="C186" t="s">
        <v>1132</v>
      </c>
      <c r="D186" t="s">
        <v>1133</v>
      </c>
    </row>
    <row r="187" spans="1:4">
      <c r="A187" s="1065">
        <v>186</v>
      </c>
      <c r="B187" t="s">
        <v>1128</v>
      </c>
      <c r="C187" t="s">
        <v>1134</v>
      </c>
      <c r="D187" t="s">
        <v>1135</v>
      </c>
    </row>
    <row r="188" spans="1:4">
      <c r="A188" s="1065">
        <v>187</v>
      </c>
      <c r="B188" t="s">
        <v>1128</v>
      </c>
      <c r="C188" t="s">
        <v>1128</v>
      </c>
      <c r="D188" t="s">
        <v>1129</v>
      </c>
    </row>
    <row r="189" spans="1:4">
      <c r="A189" s="1065">
        <v>188</v>
      </c>
      <c r="B189" t="s">
        <v>1128</v>
      </c>
      <c r="C189" t="s">
        <v>1136</v>
      </c>
      <c r="D189" t="s">
        <v>1137</v>
      </c>
    </row>
    <row r="190" spans="1:4">
      <c r="A190" s="1065">
        <v>189</v>
      </c>
      <c r="B190" t="s">
        <v>1128</v>
      </c>
      <c r="C190" t="s">
        <v>1138</v>
      </c>
      <c r="D190" t="s">
        <v>1139</v>
      </c>
    </row>
    <row r="191" spans="1:4">
      <c r="A191" s="1065">
        <v>190</v>
      </c>
      <c r="B191" t="s">
        <v>1128</v>
      </c>
      <c r="C191" t="s">
        <v>1140</v>
      </c>
      <c r="D191" t="s">
        <v>1141</v>
      </c>
    </row>
    <row r="192" spans="1:4">
      <c r="A192" s="1065">
        <v>191</v>
      </c>
      <c r="B192" t="s">
        <v>1128</v>
      </c>
      <c r="C192" t="s">
        <v>1142</v>
      </c>
      <c r="D192" t="s">
        <v>1143</v>
      </c>
    </row>
    <row r="193" spans="1:4">
      <c r="A193" s="1065">
        <v>192</v>
      </c>
      <c r="B193" t="s">
        <v>1144</v>
      </c>
      <c r="C193" t="s">
        <v>1146</v>
      </c>
      <c r="D193" t="s">
        <v>1147</v>
      </c>
    </row>
    <row r="194" spans="1:4">
      <c r="A194" s="1065">
        <v>193</v>
      </c>
      <c r="B194" t="s">
        <v>1144</v>
      </c>
      <c r="C194" t="s">
        <v>1148</v>
      </c>
      <c r="D194" t="s">
        <v>1149</v>
      </c>
    </row>
    <row r="195" spans="1:4">
      <c r="A195" s="1065">
        <v>194</v>
      </c>
      <c r="B195" t="s">
        <v>1144</v>
      </c>
      <c r="C195" t="s">
        <v>1150</v>
      </c>
      <c r="D195" t="s">
        <v>1151</v>
      </c>
    </row>
    <row r="196" spans="1:4">
      <c r="A196" s="1065">
        <v>195</v>
      </c>
      <c r="B196" t="s">
        <v>1144</v>
      </c>
      <c r="C196" t="s">
        <v>1152</v>
      </c>
      <c r="D196" t="s">
        <v>1153</v>
      </c>
    </row>
    <row r="197" spans="1:4">
      <c r="A197" s="1065">
        <v>196</v>
      </c>
      <c r="B197" t="s">
        <v>1144</v>
      </c>
      <c r="C197" t="s">
        <v>1154</v>
      </c>
      <c r="D197" t="s">
        <v>1155</v>
      </c>
    </row>
    <row r="198" spans="1:4">
      <c r="A198" s="1065">
        <v>197</v>
      </c>
      <c r="B198" t="s">
        <v>1144</v>
      </c>
      <c r="C198" t="s">
        <v>1006</v>
      </c>
      <c r="D198" t="s">
        <v>1156</v>
      </c>
    </row>
    <row r="199" spans="1:4">
      <c r="A199" s="1065">
        <v>198</v>
      </c>
      <c r="B199" t="s">
        <v>1144</v>
      </c>
      <c r="C199" t="s">
        <v>1157</v>
      </c>
      <c r="D199" t="s">
        <v>1158</v>
      </c>
    </row>
    <row r="200" spans="1:4">
      <c r="A200" s="1065">
        <v>199</v>
      </c>
      <c r="B200" t="s">
        <v>1144</v>
      </c>
      <c r="C200" t="s">
        <v>972</v>
      </c>
      <c r="D200" t="s">
        <v>1159</v>
      </c>
    </row>
    <row r="201" spans="1:4">
      <c r="A201" s="1065">
        <v>200</v>
      </c>
      <c r="B201" t="s">
        <v>1144</v>
      </c>
      <c r="C201" t="s">
        <v>1144</v>
      </c>
      <c r="D201" t="s">
        <v>1145</v>
      </c>
    </row>
    <row r="202" spans="1:4">
      <c r="A202" s="1065">
        <v>201</v>
      </c>
      <c r="B202" t="s">
        <v>1144</v>
      </c>
      <c r="C202" t="s">
        <v>1160</v>
      </c>
      <c r="D202" t="s">
        <v>1161</v>
      </c>
    </row>
    <row r="203" spans="1:4">
      <c r="A203" s="1065">
        <v>202</v>
      </c>
      <c r="B203" t="s">
        <v>1144</v>
      </c>
      <c r="C203" t="s">
        <v>1162</v>
      </c>
      <c r="D203" t="s">
        <v>1163</v>
      </c>
    </row>
    <row r="204" spans="1:4">
      <c r="A204" s="1065">
        <v>203</v>
      </c>
      <c r="B204" t="s">
        <v>1144</v>
      </c>
      <c r="C204" t="s">
        <v>1164</v>
      </c>
      <c r="D204" t="s">
        <v>1165</v>
      </c>
    </row>
    <row r="205" spans="1:4">
      <c r="A205" s="1065">
        <v>204</v>
      </c>
      <c r="B205" t="s">
        <v>1144</v>
      </c>
      <c r="C205" t="s">
        <v>1166</v>
      </c>
      <c r="D205" t="s">
        <v>1167</v>
      </c>
    </row>
    <row r="206" spans="1:4">
      <c r="A206" s="1065">
        <v>205</v>
      </c>
      <c r="B206" t="s">
        <v>1144</v>
      </c>
      <c r="C206" t="s">
        <v>1168</v>
      </c>
      <c r="D206" t="s">
        <v>1169</v>
      </c>
    </row>
    <row r="207" spans="1:4">
      <c r="A207" s="1065">
        <v>206</v>
      </c>
      <c r="B207" t="s">
        <v>1144</v>
      </c>
      <c r="C207" t="s">
        <v>1170</v>
      </c>
      <c r="D207" t="s">
        <v>1171</v>
      </c>
    </row>
    <row r="208" spans="1:4">
      <c r="A208" s="1065">
        <v>207</v>
      </c>
      <c r="B208" t="s">
        <v>1144</v>
      </c>
      <c r="C208" t="s">
        <v>1172</v>
      </c>
      <c r="D208" t="s">
        <v>1173</v>
      </c>
    </row>
    <row r="209" spans="1:4">
      <c r="A209" s="1065">
        <v>208</v>
      </c>
      <c r="B209" t="s">
        <v>1174</v>
      </c>
      <c r="C209" t="s">
        <v>1176</v>
      </c>
      <c r="D209" t="s">
        <v>1177</v>
      </c>
    </row>
    <row r="210" spans="1:4">
      <c r="A210" s="1065">
        <v>209</v>
      </c>
      <c r="B210" t="s">
        <v>1174</v>
      </c>
      <c r="C210" t="s">
        <v>1174</v>
      </c>
      <c r="D210" t="s">
        <v>1175</v>
      </c>
    </row>
    <row r="211" spans="1:4">
      <c r="A211" s="1065">
        <v>210</v>
      </c>
      <c r="B211" t="s">
        <v>1174</v>
      </c>
      <c r="C211" t="s">
        <v>1178</v>
      </c>
      <c r="D211" t="s">
        <v>1179</v>
      </c>
    </row>
    <row r="212" spans="1:4">
      <c r="A212" s="1065">
        <v>211</v>
      </c>
      <c r="B212" t="s">
        <v>1174</v>
      </c>
      <c r="C212" t="s">
        <v>1180</v>
      </c>
      <c r="D212" t="s">
        <v>1181</v>
      </c>
    </row>
    <row r="213" spans="1:4">
      <c r="A213" s="1065">
        <v>212</v>
      </c>
      <c r="B213" t="s">
        <v>1182</v>
      </c>
      <c r="C213" t="s">
        <v>1184</v>
      </c>
      <c r="D213" t="s">
        <v>1185</v>
      </c>
    </row>
    <row r="214" spans="1:4">
      <c r="A214" s="1065">
        <v>213</v>
      </c>
      <c r="B214" t="s">
        <v>1182</v>
      </c>
      <c r="C214" t="s">
        <v>1186</v>
      </c>
      <c r="D214" t="s">
        <v>1187</v>
      </c>
    </row>
    <row r="215" spans="1:4">
      <c r="A215" s="1065">
        <v>214</v>
      </c>
      <c r="B215" t="s">
        <v>1182</v>
      </c>
      <c r="C215" t="s">
        <v>1188</v>
      </c>
      <c r="D215" t="s">
        <v>1189</v>
      </c>
    </row>
    <row r="216" spans="1:4">
      <c r="A216" s="1065">
        <v>215</v>
      </c>
      <c r="B216" t="s">
        <v>1182</v>
      </c>
      <c r="C216" t="s">
        <v>1190</v>
      </c>
      <c r="D216" t="s">
        <v>1191</v>
      </c>
    </row>
    <row r="217" spans="1:4">
      <c r="A217" s="1065">
        <v>216</v>
      </c>
      <c r="B217" t="s">
        <v>1182</v>
      </c>
      <c r="C217" t="s">
        <v>1192</v>
      </c>
      <c r="D217" t="s">
        <v>1193</v>
      </c>
    </row>
    <row r="218" spans="1:4">
      <c r="A218" s="1065">
        <v>217</v>
      </c>
      <c r="B218" t="s">
        <v>1182</v>
      </c>
      <c r="C218" t="s">
        <v>1182</v>
      </c>
      <c r="D218" t="s">
        <v>1183</v>
      </c>
    </row>
    <row r="219" spans="1:4">
      <c r="A219" s="1065">
        <v>218</v>
      </c>
      <c r="B219" t="s">
        <v>1182</v>
      </c>
      <c r="C219" t="s">
        <v>1194</v>
      </c>
      <c r="D219" t="s">
        <v>1195</v>
      </c>
    </row>
    <row r="220" spans="1:4">
      <c r="A220" s="1065">
        <v>219</v>
      </c>
      <c r="B220" t="s">
        <v>1182</v>
      </c>
      <c r="C220" t="s">
        <v>1196</v>
      </c>
      <c r="D220" t="s">
        <v>1197</v>
      </c>
    </row>
    <row r="221" spans="1:4">
      <c r="A221" s="1065">
        <v>220</v>
      </c>
      <c r="B221" t="s">
        <v>1182</v>
      </c>
      <c r="C221" t="s">
        <v>1198</v>
      </c>
      <c r="D221" t="s">
        <v>1199</v>
      </c>
    </row>
    <row r="222" spans="1:4">
      <c r="A222" s="1065">
        <v>221</v>
      </c>
      <c r="B222" t="s">
        <v>1182</v>
      </c>
      <c r="C222" t="s">
        <v>1200</v>
      </c>
      <c r="D222" t="s">
        <v>1201</v>
      </c>
    </row>
    <row r="223" spans="1:4">
      <c r="A223" s="1065">
        <v>222</v>
      </c>
      <c r="B223" t="s">
        <v>1202</v>
      </c>
      <c r="C223" t="s">
        <v>1204</v>
      </c>
      <c r="D223" t="s">
        <v>1205</v>
      </c>
    </row>
    <row r="224" spans="1:4">
      <c r="A224" s="1065">
        <v>223</v>
      </c>
      <c r="B224" t="s">
        <v>1202</v>
      </c>
      <c r="C224" t="s">
        <v>1206</v>
      </c>
      <c r="D224" t="s">
        <v>1207</v>
      </c>
    </row>
    <row r="225" spans="1:4">
      <c r="A225" s="1065">
        <v>224</v>
      </c>
      <c r="B225" t="s">
        <v>1202</v>
      </c>
      <c r="C225" t="s">
        <v>1208</v>
      </c>
      <c r="D225" t="s">
        <v>1209</v>
      </c>
    </row>
    <row r="226" spans="1:4">
      <c r="A226" s="1065">
        <v>225</v>
      </c>
      <c r="B226" t="s">
        <v>1202</v>
      </c>
      <c r="C226" t="s">
        <v>1210</v>
      </c>
      <c r="D226" t="s">
        <v>1211</v>
      </c>
    </row>
    <row r="227" spans="1:4">
      <c r="A227" s="1065">
        <v>226</v>
      </c>
      <c r="B227" t="s">
        <v>1202</v>
      </c>
      <c r="C227" t="s">
        <v>1212</v>
      </c>
      <c r="D227" t="s">
        <v>1213</v>
      </c>
    </row>
    <row r="228" spans="1:4">
      <c r="A228" s="1065">
        <v>227</v>
      </c>
      <c r="B228" t="s">
        <v>1202</v>
      </c>
      <c r="C228" t="s">
        <v>1202</v>
      </c>
      <c r="D228" t="s">
        <v>1203</v>
      </c>
    </row>
    <row r="229" spans="1:4">
      <c r="A229" s="1065">
        <v>228</v>
      </c>
      <c r="B229" t="s">
        <v>1202</v>
      </c>
      <c r="C229" t="s">
        <v>1214</v>
      </c>
      <c r="D229" t="s">
        <v>1215</v>
      </c>
    </row>
    <row r="230" spans="1:4">
      <c r="A230" s="1065">
        <v>229</v>
      </c>
      <c r="B230" t="s">
        <v>1202</v>
      </c>
      <c r="C230" t="s">
        <v>1216</v>
      </c>
      <c r="D230" t="s">
        <v>1217</v>
      </c>
    </row>
    <row r="231" spans="1:4">
      <c r="A231" s="1065">
        <v>230</v>
      </c>
      <c r="B231" t="s">
        <v>1202</v>
      </c>
      <c r="C231" t="s">
        <v>1218</v>
      </c>
      <c r="D231" t="s">
        <v>1219</v>
      </c>
    </row>
    <row r="232" spans="1:4">
      <c r="A232" s="1065">
        <v>231</v>
      </c>
      <c r="B232" t="s">
        <v>1220</v>
      </c>
      <c r="C232" t="s">
        <v>1222</v>
      </c>
      <c r="D232" t="s">
        <v>1223</v>
      </c>
    </row>
    <row r="233" spans="1:4">
      <c r="A233" s="1065">
        <v>232</v>
      </c>
      <c r="B233" t="s">
        <v>1220</v>
      </c>
      <c r="C233" t="s">
        <v>1224</v>
      </c>
      <c r="D233" t="s">
        <v>1225</v>
      </c>
    </row>
    <row r="234" spans="1:4">
      <c r="A234" s="1065">
        <v>233</v>
      </c>
      <c r="B234" t="s">
        <v>1220</v>
      </c>
      <c r="C234" t="s">
        <v>1226</v>
      </c>
      <c r="D234" t="s">
        <v>1227</v>
      </c>
    </row>
    <row r="235" spans="1:4">
      <c r="A235" s="1065">
        <v>234</v>
      </c>
      <c r="B235" t="s">
        <v>1220</v>
      </c>
      <c r="C235" t="s">
        <v>1228</v>
      </c>
      <c r="D235" t="s">
        <v>1229</v>
      </c>
    </row>
    <row r="236" spans="1:4">
      <c r="A236" s="1065">
        <v>235</v>
      </c>
      <c r="B236" t="s">
        <v>1220</v>
      </c>
      <c r="C236" t="s">
        <v>1230</v>
      </c>
      <c r="D236" t="s">
        <v>1231</v>
      </c>
    </row>
    <row r="237" spans="1:4">
      <c r="A237" s="1065">
        <v>236</v>
      </c>
      <c r="B237" t="s">
        <v>1220</v>
      </c>
      <c r="C237" t="s">
        <v>1232</v>
      </c>
      <c r="D237" t="s">
        <v>1233</v>
      </c>
    </row>
    <row r="238" spans="1:4">
      <c r="A238" s="1065">
        <v>237</v>
      </c>
      <c r="B238" t="s">
        <v>1220</v>
      </c>
      <c r="C238" t="s">
        <v>1220</v>
      </c>
      <c r="D238" t="s">
        <v>1221</v>
      </c>
    </row>
    <row r="239" spans="1:4">
      <c r="A239" s="1065">
        <v>238</v>
      </c>
      <c r="B239" t="s">
        <v>1220</v>
      </c>
      <c r="C239" t="s">
        <v>1234</v>
      </c>
      <c r="D239" t="s">
        <v>1235</v>
      </c>
    </row>
    <row r="240" spans="1:4">
      <c r="A240" s="1065">
        <v>239</v>
      </c>
      <c r="B240" t="s">
        <v>1220</v>
      </c>
      <c r="C240" t="s">
        <v>1236</v>
      </c>
      <c r="D240" t="s">
        <v>1237</v>
      </c>
    </row>
    <row r="241" spans="1:4">
      <c r="A241" s="1065">
        <v>240</v>
      </c>
      <c r="B241" t="s">
        <v>1220</v>
      </c>
      <c r="C241" t="s">
        <v>1120</v>
      </c>
      <c r="D241" t="s">
        <v>1238</v>
      </c>
    </row>
    <row r="242" spans="1:4">
      <c r="A242" s="1065">
        <v>241</v>
      </c>
      <c r="B242" t="s">
        <v>1220</v>
      </c>
      <c r="C242" t="s">
        <v>1239</v>
      </c>
      <c r="D242" t="s">
        <v>1240</v>
      </c>
    </row>
    <row r="243" spans="1:4">
      <c r="A243" s="1065">
        <v>242</v>
      </c>
      <c r="B243" t="s">
        <v>1220</v>
      </c>
      <c r="C243" t="s">
        <v>1241</v>
      </c>
      <c r="D243" t="s">
        <v>1242</v>
      </c>
    </row>
    <row r="244" spans="1:4">
      <c r="A244" s="1065">
        <v>243</v>
      </c>
      <c r="B244" t="s">
        <v>1220</v>
      </c>
      <c r="C244" t="s">
        <v>1243</v>
      </c>
      <c r="D244" t="s">
        <v>1244</v>
      </c>
    </row>
    <row r="245" spans="1:4">
      <c r="A245" s="1065">
        <v>244</v>
      </c>
      <c r="B245" t="s">
        <v>1220</v>
      </c>
      <c r="C245" t="s">
        <v>1245</v>
      </c>
      <c r="D245" t="s">
        <v>1246</v>
      </c>
    </row>
    <row r="246" spans="1:4">
      <c r="A246" s="1065">
        <v>245</v>
      </c>
      <c r="B246" t="s">
        <v>1247</v>
      </c>
      <c r="C246" t="s">
        <v>1249</v>
      </c>
      <c r="D246" t="s">
        <v>1250</v>
      </c>
    </row>
    <row r="247" spans="1:4">
      <c r="A247" s="1065">
        <v>246</v>
      </c>
      <c r="B247" t="s">
        <v>1247</v>
      </c>
      <c r="C247" t="s">
        <v>1251</v>
      </c>
      <c r="D247" t="s">
        <v>1252</v>
      </c>
    </row>
    <row r="248" spans="1:4">
      <c r="A248" s="1065">
        <v>247</v>
      </c>
      <c r="B248" t="s">
        <v>1247</v>
      </c>
      <c r="C248" t="s">
        <v>1247</v>
      </c>
      <c r="D248" t="s">
        <v>1248</v>
      </c>
    </row>
    <row r="249" spans="1:4">
      <c r="A249" s="1065">
        <v>248</v>
      </c>
      <c r="B249" t="s">
        <v>1247</v>
      </c>
      <c r="C249" t="s">
        <v>1253</v>
      </c>
      <c r="D249" t="s">
        <v>1254</v>
      </c>
    </row>
    <row r="250" spans="1:4">
      <c r="A250" s="1065">
        <v>249</v>
      </c>
      <c r="B250" t="s">
        <v>1247</v>
      </c>
      <c r="C250" t="s">
        <v>1255</v>
      </c>
      <c r="D250" t="s">
        <v>1256</v>
      </c>
    </row>
    <row r="251" spans="1:4">
      <c r="A251" s="1065">
        <v>250</v>
      </c>
      <c r="B251" t="s">
        <v>1247</v>
      </c>
      <c r="C251" t="s">
        <v>1257</v>
      </c>
      <c r="D251" t="s">
        <v>1258</v>
      </c>
    </row>
    <row r="252" spans="1:4">
      <c r="A252" s="1065">
        <v>251</v>
      </c>
      <c r="B252" t="s">
        <v>1247</v>
      </c>
      <c r="C252" t="s">
        <v>1259</v>
      </c>
      <c r="D252" t="s">
        <v>1260</v>
      </c>
    </row>
    <row r="253" spans="1:4">
      <c r="A253" s="1065">
        <v>252</v>
      </c>
      <c r="B253" t="s">
        <v>1247</v>
      </c>
      <c r="C253" t="s">
        <v>1261</v>
      </c>
      <c r="D253" t="s">
        <v>1262</v>
      </c>
    </row>
    <row r="254" spans="1:4">
      <c r="A254" s="1065">
        <v>253</v>
      </c>
      <c r="B254" t="s">
        <v>1263</v>
      </c>
      <c r="C254" t="s">
        <v>1265</v>
      </c>
      <c r="D254" t="s">
        <v>1266</v>
      </c>
    </row>
    <row r="255" spans="1:4">
      <c r="A255" s="1065">
        <v>254</v>
      </c>
      <c r="B255" t="s">
        <v>1263</v>
      </c>
      <c r="C255" t="s">
        <v>1267</v>
      </c>
      <c r="D255" t="s">
        <v>1268</v>
      </c>
    </row>
    <row r="256" spans="1:4">
      <c r="A256" s="1065">
        <v>255</v>
      </c>
      <c r="B256" t="s">
        <v>1263</v>
      </c>
      <c r="C256" t="s">
        <v>1269</v>
      </c>
      <c r="D256" t="s">
        <v>1270</v>
      </c>
    </row>
    <row r="257" spans="1:4">
      <c r="A257" s="1065">
        <v>256</v>
      </c>
      <c r="B257" t="s">
        <v>1263</v>
      </c>
      <c r="C257" t="s">
        <v>1271</v>
      </c>
      <c r="D257" t="s">
        <v>1272</v>
      </c>
    </row>
    <row r="258" spans="1:4">
      <c r="A258" s="1065">
        <v>257</v>
      </c>
      <c r="B258" t="s">
        <v>1263</v>
      </c>
      <c r="C258" t="s">
        <v>1273</v>
      </c>
      <c r="D258" t="s">
        <v>1274</v>
      </c>
    </row>
    <row r="259" spans="1:4">
      <c r="A259" s="1065">
        <v>258</v>
      </c>
      <c r="B259" t="s">
        <v>1263</v>
      </c>
      <c r="C259" t="s">
        <v>1275</v>
      </c>
      <c r="D259" t="s">
        <v>1276</v>
      </c>
    </row>
    <row r="260" spans="1:4">
      <c r="A260" s="1065">
        <v>259</v>
      </c>
      <c r="B260" t="s">
        <v>1263</v>
      </c>
      <c r="C260" t="s">
        <v>1263</v>
      </c>
      <c r="D260" t="s">
        <v>1264</v>
      </c>
    </row>
    <row r="261" spans="1:4">
      <c r="A261" s="1065">
        <v>260</v>
      </c>
      <c r="B261" t="s">
        <v>1263</v>
      </c>
      <c r="C261" t="s">
        <v>1277</v>
      </c>
      <c r="D261" t="s">
        <v>1278</v>
      </c>
    </row>
    <row r="262" spans="1:4">
      <c r="A262" s="1065">
        <v>261</v>
      </c>
      <c r="B262" t="s">
        <v>1263</v>
      </c>
      <c r="C262" t="s">
        <v>1279</v>
      </c>
      <c r="D262" t="s">
        <v>1280</v>
      </c>
    </row>
    <row r="263" spans="1:4">
      <c r="A263" s="1065">
        <v>262</v>
      </c>
      <c r="B263" t="s">
        <v>1263</v>
      </c>
      <c r="C263" t="s">
        <v>1281</v>
      </c>
      <c r="D263" t="s">
        <v>1282</v>
      </c>
    </row>
    <row r="264" spans="1:4">
      <c r="A264" s="1065">
        <v>263</v>
      </c>
      <c r="B264" t="s">
        <v>1283</v>
      </c>
      <c r="C264" t="s">
        <v>1285</v>
      </c>
      <c r="D264" t="s">
        <v>1286</v>
      </c>
    </row>
    <row r="265" spans="1:4">
      <c r="A265" s="1065">
        <v>264</v>
      </c>
      <c r="B265" t="s">
        <v>1283</v>
      </c>
      <c r="C265" t="s">
        <v>1069</v>
      </c>
      <c r="D265" t="s">
        <v>1287</v>
      </c>
    </row>
    <row r="266" spans="1:4">
      <c r="A266" s="1065">
        <v>265</v>
      </c>
      <c r="B266" t="s">
        <v>1283</v>
      </c>
      <c r="C266" t="s">
        <v>1288</v>
      </c>
      <c r="D266" t="s">
        <v>1289</v>
      </c>
    </row>
    <row r="267" spans="1:4">
      <c r="A267" s="1065">
        <v>266</v>
      </c>
      <c r="B267" t="s">
        <v>1283</v>
      </c>
      <c r="C267" t="s">
        <v>1290</v>
      </c>
      <c r="D267" t="s">
        <v>1291</v>
      </c>
    </row>
    <row r="268" spans="1:4">
      <c r="A268" s="1065">
        <v>267</v>
      </c>
      <c r="B268" t="s">
        <v>1283</v>
      </c>
      <c r="C268" t="s">
        <v>1283</v>
      </c>
      <c r="D268" t="s">
        <v>1284</v>
      </c>
    </row>
    <row r="269" spans="1:4">
      <c r="A269" s="1065">
        <v>268</v>
      </c>
      <c r="B269" t="s">
        <v>1283</v>
      </c>
      <c r="C269" t="s">
        <v>1292</v>
      </c>
      <c r="D269" t="s">
        <v>1293</v>
      </c>
    </row>
    <row r="270" spans="1:4">
      <c r="A270" s="1065">
        <v>269</v>
      </c>
      <c r="B270" t="s">
        <v>1283</v>
      </c>
      <c r="C270" t="s">
        <v>1294</v>
      </c>
      <c r="D270" t="s">
        <v>1295</v>
      </c>
    </row>
    <row r="271" spans="1:4">
      <c r="A271" s="1065">
        <v>270</v>
      </c>
      <c r="B271" t="s">
        <v>1283</v>
      </c>
      <c r="C271" t="s">
        <v>1296</v>
      </c>
      <c r="D271" t="s">
        <v>1297</v>
      </c>
    </row>
    <row r="272" spans="1:4">
      <c r="A272" s="1065">
        <v>271</v>
      </c>
      <c r="B272" t="s">
        <v>1298</v>
      </c>
      <c r="C272" t="s">
        <v>1300</v>
      </c>
      <c r="D272" t="s">
        <v>1301</v>
      </c>
    </row>
    <row r="273" spans="1:4">
      <c r="A273" s="1065">
        <v>272</v>
      </c>
      <c r="B273" t="s">
        <v>1298</v>
      </c>
      <c r="C273" t="s">
        <v>1302</v>
      </c>
      <c r="D273" t="s">
        <v>1303</v>
      </c>
    </row>
    <row r="274" spans="1:4">
      <c r="A274" s="1065">
        <v>273</v>
      </c>
      <c r="B274" t="s">
        <v>1298</v>
      </c>
      <c r="C274" t="s">
        <v>1304</v>
      </c>
      <c r="D274" t="s">
        <v>1305</v>
      </c>
    </row>
    <row r="275" spans="1:4">
      <c r="A275" s="1065">
        <v>274</v>
      </c>
      <c r="B275" t="s">
        <v>1298</v>
      </c>
      <c r="C275" t="s">
        <v>1306</v>
      </c>
      <c r="D275" t="s">
        <v>1307</v>
      </c>
    </row>
    <row r="276" spans="1:4">
      <c r="A276" s="1065">
        <v>275</v>
      </c>
      <c r="B276" t="s">
        <v>1298</v>
      </c>
      <c r="C276" t="s">
        <v>1308</v>
      </c>
      <c r="D276" t="s">
        <v>1309</v>
      </c>
    </row>
    <row r="277" spans="1:4">
      <c r="A277" s="1065">
        <v>276</v>
      </c>
      <c r="B277" t="s">
        <v>1298</v>
      </c>
      <c r="C277" t="s">
        <v>1310</v>
      </c>
      <c r="D277" t="s">
        <v>1311</v>
      </c>
    </row>
    <row r="278" spans="1:4">
      <c r="A278" s="1065">
        <v>277</v>
      </c>
      <c r="B278" t="s">
        <v>1298</v>
      </c>
      <c r="C278" t="s">
        <v>1298</v>
      </c>
      <c r="D278" t="s">
        <v>1299</v>
      </c>
    </row>
    <row r="279" spans="1:4">
      <c r="A279" s="1065">
        <v>278</v>
      </c>
      <c r="B279" t="s">
        <v>1298</v>
      </c>
      <c r="C279" t="s">
        <v>1138</v>
      </c>
      <c r="D279" t="s">
        <v>1312</v>
      </c>
    </row>
    <row r="280" spans="1:4">
      <c r="A280" s="1065">
        <v>279</v>
      </c>
      <c r="B280" t="s">
        <v>1298</v>
      </c>
      <c r="C280" t="s">
        <v>1313</v>
      </c>
      <c r="D280" t="s">
        <v>1314</v>
      </c>
    </row>
    <row r="281" spans="1:4">
      <c r="A281" s="1065">
        <v>280</v>
      </c>
      <c r="B281" t="s">
        <v>1298</v>
      </c>
      <c r="C281" t="s">
        <v>1315</v>
      </c>
      <c r="D281" t="s">
        <v>1316</v>
      </c>
    </row>
    <row r="282" spans="1:4">
      <c r="A282" s="1065">
        <v>281</v>
      </c>
      <c r="B282" t="s">
        <v>1298</v>
      </c>
      <c r="C282" t="s">
        <v>1317</v>
      </c>
      <c r="D282" t="s">
        <v>1318</v>
      </c>
    </row>
    <row r="283" spans="1:4">
      <c r="A283" s="1065">
        <v>282</v>
      </c>
      <c r="B283" t="s">
        <v>1298</v>
      </c>
      <c r="C283" t="s">
        <v>1319</v>
      </c>
      <c r="D283" t="s">
        <v>1320</v>
      </c>
    </row>
    <row r="284" spans="1:4">
      <c r="A284" s="1065">
        <v>283</v>
      </c>
      <c r="B284" t="s">
        <v>1298</v>
      </c>
      <c r="C284" t="s">
        <v>1321</v>
      </c>
      <c r="D284" t="s">
        <v>1322</v>
      </c>
    </row>
    <row r="285" spans="1:4">
      <c r="A285" s="1065">
        <v>284</v>
      </c>
      <c r="B285" t="s">
        <v>1298</v>
      </c>
      <c r="C285" t="s">
        <v>1323</v>
      </c>
      <c r="D285" t="s">
        <v>1324</v>
      </c>
    </row>
    <row r="286" spans="1:4">
      <c r="A286" s="1065">
        <v>285</v>
      </c>
      <c r="B286" t="s">
        <v>1298</v>
      </c>
      <c r="C286" t="s">
        <v>1325</v>
      </c>
      <c r="D286" t="s">
        <v>1326</v>
      </c>
    </row>
    <row r="287" spans="1:4">
      <c r="A287" s="1065">
        <v>286</v>
      </c>
      <c r="B287" t="s">
        <v>1298</v>
      </c>
      <c r="C287" t="s">
        <v>1327</v>
      </c>
      <c r="D287" t="s">
        <v>1328</v>
      </c>
    </row>
    <row r="288" spans="1:4">
      <c r="A288" s="1065">
        <v>287</v>
      </c>
      <c r="B288" t="s">
        <v>1298</v>
      </c>
      <c r="C288" t="s">
        <v>1329</v>
      </c>
      <c r="D288" t="s">
        <v>1330</v>
      </c>
    </row>
    <row r="289" spans="1:4">
      <c r="A289" s="1065">
        <v>288</v>
      </c>
      <c r="B289" t="s">
        <v>1298</v>
      </c>
      <c r="C289" t="s">
        <v>1331</v>
      </c>
      <c r="D289" t="s">
        <v>1332</v>
      </c>
    </row>
    <row r="290" spans="1:4">
      <c r="A290" s="1065">
        <v>289</v>
      </c>
      <c r="B290" t="s">
        <v>1298</v>
      </c>
      <c r="C290" t="s">
        <v>1333</v>
      </c>
      <c r="D290" t="s">
        <v>1334</v>
      </c>
    </row>
    <row r="291" spans="1:4">
      <c r="A291" s="1065">
        <v>290</v>
      </c>
      <c r="B291" t="s">
        <v>1335</v>
      </c>
      <c r="C291" t="s">
        <v>771</v>
      </c>
      <c r="D291" t="s">
        <v>1337</v>
      </c>
    </row>
    <row r="292" spans="1:4">
      <c r="A292" s="1065">
        <v>291</v>
      </c>
      <c r="B292" t="s">
        <v>1335</v>
      </c>
      <c r="C292" t="s">
        <v>1204</v>
      </c>
      <c r="D292" t="s">
        <v>1338</v>
      </c>
    </row>
    <row r="293" spans="1:4">
      <c r="A293" s="1065">
        <v>292</v>
      </c>
      <c r="B293" t="s">
        <v>1335</v>
      </c>
      <c r="C293" t="s">
        <v>1339</v>
      </c>
      <c r="D293" t="s">
        <v>1340</v>
      </c>
    </row>
    <row r="294" spans="1:4">
      <c r="A294" s="1065">
        <v>293</v>
      </c>
      <c r="B294" t="s">
        <v>1335</v>
      </c>
      <c r="C294" t="s">
        <v>1341</v>
      </c>
      <c r="D294" t="s">
        <v>1342</v>
      </c>
    </row>
    <row r="295" spans="1:4">
      <c r="A295" s="1065">
        <v>294</v>
      </c>
      <c r="B295" t="s">
        <v>1335</v>
      </c>
      <c r="C295" t="s">
        <v>1343</v>
      </c>
      <c r="D295" t="s">
        <v>1344</v>
      </c>
    </row>
    <row r="296" spans="1:4">
      <c r="A296" s="1065">
        <v>295</v>
      </c>
      <c r="B296" t="s">
        <v>1335</v>
      </c>
      <c r="C296" t="s">
        <v>1335</v>
      </c>
      <c r="D296" t="s">
        <v>1336</v>
      </c>
    </row>
    <row r="297" spans="1:4">
      <c r="A297" s="1065">
        <v>296</v>
      </c>
      <c r="B297" t="s">
        <v>1335</v>
      </c>
      <c r="C297" t="s">
        <v>1345</v>
      </c>
      <c r="D297" t="s">
        <v>1346</v>
      </c>
    </row>
    <row r="298" spans="1:4">
      <c r="A298" s="1065">
        <v>297</v>
      </c>
      <c r="B298" t="s">
        <v>1335</v>
      </c>
      <c r="C298" t="s">
        <v>1347</v>
      </c>
      <c r="D298" t="s">
        <v>1348</v>
      </c>
    </row>
    <row r="299" spans="1:4">
      <c r="A299" s="1065">
        <v>298</v>
      </c>
      <c r="B299" t="s">
        <v>1349</v>
      </c>
      <c r="C299" t="s">
        <v>1204</v>
      </c>
      <c r="D299" t="s">
        <v>1351</v>
      </c>
    </row>
    <row r="300" spans="1:4">
      <c r="A300" s="1065">
        <v>299</v>
      </c>
      <c r="B300" t="s">
        <v>1349</v>
      </c>
      <c r="C300" t="s">
        <v>1352</v>
      </c>
      <c r="D300" t="s">
        <v>1353</v>
      </c>
    </row>
    <row r="301" spans="1:4">
      <c r="A301" s="1065">
        <v>300</v>
      </c>
      <c r="B301" t="s">
        <v>1349</v>
      </c>
      <c r="C301" t="s">
        <v>1354</v>
      </c>
      <c r="D301" t="s">
        <v>1355</v>
      </c>
    </row>
    <row r="302" spans="1:4">
      <c r="A302" s="1065">
        <v>301</v>
      </c>
      <c r="B302" t="s">
        <v>1349</v>
      </c>
      <c r="C302" t="s">
        <v>1356</v>
      </c>
      <c r="D302" t="s">
        <v>1357</v>
      </c>
    </row>
    <row r="303" spans="1:4">
      <c r="A303" s="1065">
        <v>302</v>
      </c>
      <c r="B303" t="s">
        <v>1349</v>
      </c>
      <c r="C303" t="s">
        <v>1358</v>
      </c>
      <c r="D303" t="s">
        <v>1359</v>
      </c>
    </row>
    <row r="304" spans="1:4">
      <c r="A304" s="1065">
        <v>303</v>
      </c>
      <c r="B304" t="s">
        <v>1349</v>
      </c>
      <c r="C304" t="s">
        <v>1360</v>
      </c>
      <c r="D304" t="s">
        <v>1361</v>
      </c>
    </row>
    <row r="305" spans="1:4">
      <c r="A305" s="1065">
        <v>304</v>
      </c>
      <c r="B305" t="s">
        <v>1349</v>
      </c>
      <c r="C305" t="s">
        <v>883</v>
      </c>
      <c r="D305" t="s">
        <v>1362</v>
      </c>
    </row>
    <row r="306" spans="1:4">
      <c r="A306" s="1065">
        <v>305</v>
      </c>
      <c r="B306" t="s">
        <v>1349</v>
      </c>
      <c r="C306" t="s">
        <v>1363</v>
      </c>
      <c r="D306" t="s">
        <v>1364</v>
      </c>
    </row>
    <row r="307" spans="1:4">
      <c r="A307" s="1065">
        <v>306</v>
      </c>
      <c r="B307" t="s">
        <v>1349</v>
      </c>
      <c r="C307" t="s">
        <v>1365</v>
      </c>
      <c r="D307" t="s">
        <v>1366</v>
      </c>
    </row>
    <row r="308" spans="1:4">
      <c r="A308" s="1065">
        <v>307</v>
      </c>
      <c r="B308" t="s">
        <v>1349</v>
      </c>
      <c r="C308" t="s">
        <v>1367</v>
      </c>
      <c r="D308" t="s">
        <v>1368</v>
      </c>
    </row>
    <row r="309" spans="1:4">
      <c r="A309" s="1065">
        <v>308</v>
      </c>
      <c r="B309" t="s">
        <v>1349</v>
      </c>
      <c r="C309" t="s">
        <v>1369</v>
      </c>
      <c r="D309" t="s">
        <v>1370</v>
      </c>
    </row>
    <row r="310" spans="1:4">
      <c r="A310" s="1065">
        <v>309</v>
      </c>
      <c r="B310" t="s">
        <v>1349</v>
      </c>
      <c r="C310" t="s">
        <v>1349</v>
      </c>
      <c r="D310" t="s">
        <v>1350</v>
      </c>
    </row>
    <row r="311" spans="1:4">
      <c r="A311" s="1065">
        <v>310</v>
      </c>
      <c r="B311" t="s">
        <v>1349</v>
      </c>
      <c r="C311" t="s">
        <v>1371</v>
      </c>
      <c r="D311" t="s">
        <v>1372</v>
      </c>
    </row>
    <row r="312" spans="1:4">
      <c r="A312" s="1065">
        <v>311</v>
      </c>
      <c r="B312" t="s">
        <v>1373</v>
      </c>
      <c r="C312" t="s">
        <v>1375</v>
      </c>
      <c r="D312" t="s">
        <v>1376</v>
      </c>
    </row>
    <row r="313" spans="1:4">
      <c r="A313" s="1065">
        <v>312</v>
      </c>
      <c r="B313" t="s">
        <v>1373</v>
      </c>
      <c r="C313" t="s">
        <v>1028</v>
      </c>
      <c r="D313" t="s">
        <v>1377</v>
      </c>
    </row>
    <row r="314" spans="1:4">
      <c r="A314" s="1065">
        <v>313</v>
      </c>
      <c r="B314" t="s">
        <v>1373</v>
      </c>
      <c r="C314" t="s">
        <v>1378</v>
      </c>
      <c r="D314" t="s">
        <v>1379</v>
      </c>
    </row>
    <row r="315" spans="1:4">
      <c r="A315" s="1065">
        <v>314</v>
      </c>
      <c r="B315" t="s">
        <v>1373</v>
      </c>
      <c r="C315" t="s">
        <v>1051</v>
      </c>
      <c r="D315" t="s">
        <v>1380</v>
      </c>
    </row>
    <row r="316" spans="1:4">
      <c r="A316" s="1065">
        <v>315</v>
      </c>
      <c r="B316" t="s">
        <v>1373</v>
      </c>
      <c r="C316" t="s">
        <v>1034</v>
      </c>
      <c r="D316" t="s">
        <v>1381</v>
      </c>
    </row>
    <row r="317" spans="1:4">
      <c r="A317" s="1065">
        <v>316</v>
      </c>
      <c r="B317" t="s">
        <v>1373</v>
      </c>
      <c r="C317" t="s">
        <v>1382</v>
      </c>
      <c r="D317" t="s">
        <v>1383</v>
      </c>
    </row>
    <row r="318" spans="1:4">
      <c r="A318" s="1065">
        <v>317</v>
      </c>
      <c r="B318" t="s">
        <v>1373</v>
      </c>
      <c r="C318" t="s">
        <v>1384</v>
      </c>
      <c r="D318" t="s">
        <v>1385</v>
      </c>
    </row>
    <row r="319" spans="1:4">
      <c r="A319" s="1065">
        <v>318</v>
      </c>
      <c r="B319" t="s">
        <v>1373</v>
      </c>
      <c r="C319" t="s">
        <v>1386</v>
      </c>
      <c r="D319" t="s">
        <v>1387</v>
      </c>
    </row>
    <row r="320" spans="1:4">
      <c r="A320" s="1065">
        <v>319</v>
      </c>
      <c r="B320" t="s">
        <v>1373</v>
      </c>
      <c r="C320" t="s">
        <v>1373</v>
      </c>
      <c r="D320" t="s">
        <v>1374</v>
      </c>
    </row>
    <row r="321" spans="1:4">
      <c r="A321" s="1065">
        <v>320</v>
      </c>
      <c r="B321" t="s">
        <v>1373</v>
      </c>
      <c r="C321" t="s">
        <v>1257</v>
      </c>
      <c r="D321" t="s">
        <v>1388</v>
      </c>
    </row>
    <row r="322" spans="1:4">
      <c r="A322" s="1065">
        <v>321</v>
      </c>
      <c r="B322" t="s">
        <v>1373</v>
      </c>
      <c r="C322" t="s">
        <v>1389</v>
      </c>
      <c r="D322" t="s">
        <v>1390</v>
      </c>
    </row>
    <row r="323" spans="1:4">
      <c r="A323" s="1065">
        <v>322</v>
      </c>
      <c r="B323" t="s">
        <v>1373</v>
      </c>
      <c r="C323" t="s">
        <v>1164</v>
      </c>
      <c r="D323" t="s">
        <v>1391</v>
      </c>
    </row>
    <row r="324" spans="1:4">
      <c r="A324" s="1065">
        <v>323</v>
      </c>
      <c r="B324" t="s">
        <v>1392</v>
      </c>
      <c r="C324" t="s">
        <v>1394</v>
      </c>
      <c r="D324" t="s">
        <v>1395</v>
      </c>
    </row>
    <row r="325" spans="1:4">
      <c r="A325" s="1065">
        <v>324</v>
      </c>
      <c r="B325" t="s">
        <v>1392</v>
      </c>
      <c r="C325" t="s">
        <v>970</v>
      </c>
      <c r="D325" t="s">
        <v>1396</v>
      </c>
    </row>
    <row r="326" spans="1:4">
      <c r="A326" s="1065">
        <v>325</v>
      </c>
      <c r="B326" t="s">
        <v>1392</v>
      </c>
      <c r="C326" t="s">
        <v>1397</v>
      </c>
      <c r="D326" t="s">
        <v>1398</v>
      </c>
    </row>
    <row r="327" spans="1:4">
      <c r="A327" s="1065">
        <v>326</v>
      </c>
      <c r="B327" t="s">
        <v>1392</v>
      </c>
      <c r="C327" t="s">
        <v>1399</v>
      </c>
      <c r="D327" t="s">
        <v>1400</v>
      </c>
    </row>
    <row r="328" spans="1:4">
      <c r="A328" s="1065">
        <v>327</v>
      </c>
      <c r="B328" t="s">
        <v>1392</v>
      </c>
      <c r="C328" t="s">
        <v>1401</v>
      </c>
      <c r="D328" t="s">
        <v>1402</v>
      </c>
    </row>
    <row r="329" spans="1:4">
      <c r="A329" s="1065">
        <v>328</v>
      </c>
      <c r="B329" t="s">
        <v>1392</v>
      </c>
      <c r="C329" t="s">
        <v>1392</v>
      </c>
      <c r="D329" t="s">
        <v>1393</v>
      </c>
    </row>
    <row r="330" spans="1:4">
      <c r="A330" s="1065">
        <v>329</v>
      </c>
      <c r="B330" t="s">
        <v>1392</v>
      </c>
      <c r="C330" t="s">
        <v>1403</v>
      </c>
      <c r="D330" t="s">
        <v>1404</v>
      </c>
    </row>
    <row r="331" spans="1:4">
      <c r="A331" s="1065">
        <v>330</v>
      </c>
      <c r="B331" t="s">
        <v>1392</v>
      </c>
      <c r="C331" t="s">
        <v>1405</v>
      </c>
      <c r="D331" t="s">
        <v>1406</v>
      </c>
    </row>
    <row r="332" spans="1:4">
      <c r="A332" s="1065">
        <v>331</v>
      </c>
      <c r="B332" t="s">
        <v>1392</v>
      </c>
      <c r="C332" t="s">
        <v>1407</v>
      </c>
      <c r="D332" t="s">
        <v>1408</v>
      </c>
    </row>
    <row r="333" spans="1:4">
      <c r="A333" s="1065">
        <v>332</v>
      </c>
      <c r="B333" t="s">
        <v>1392</v>
      </c>
      <c r="C333" t="s">
        <v>1409</v>
      </c>
      <c r="D333" t="s">
        <v>1410</v>
      </c>
    </row>
    <row r="334" spans="1:4">
      <c r="A334" s="1065">
        <v>333</v>
      </c>
      <c r="B334" t="s">
        <v>1411</v>
      </c>
      <c r="C334" t="s">
        <v>1413</v>
      </c>
      <c r="D334" t="s">
        <v>1414</v>
      </c>
    </row>
    <row r="335" spans="1:4">
      <c r="A335" s="1065">
        <v>334</v>
      </c>
      <c r="B335" t="s">
        <v>1411</v>
      </c>
      <c r="C335" t="s">
        <v>1415</v>
      </c>
      <c r="D335" t="s">
        <v>1416</v>
      </c>
    </row>
    <row r="336" spans="1:4">
      <c r="A336" s="1065">
        <v>335</v>
      </c>
      <c r="B336" t="s">
        <v>1411</v>
      </c>
      <c r="C336" t="s">
        <v>1417</v>
      </c>
      <c r="D336" t="s">
        <v>1418</v>
      </c>
    </row>
    <row r="337" spans="1:4">
      <c r="A337" s="1065">
        <v>336</v>
      </c>
      <c r="B337" t="s">
        <v>1411</v>
      </c>
      <c r="C337" t="s">
        <v>1419</v>
      </c>
      <c r="D337" t="s">
        <v>1420</v>
      </c>
    </row>
    <row r="338" spans="1:4">
      <c r="A338" s="1065">
        <v>337</v>
      </c>
      <c r="B338" t="s">
        <v>1411</v>
      </c>
      <c r="C338" t="s">
        <v>1138</v>
      </c>
      <c r="D338" t="s">
        <v>1421</v>
      </c>
    </row>
    <row r="339" spans="1:4">
      <c r="A339" s="1065">
        <v>338</v>
      </c>
      <c r="B339" t="s">
        <v>1411</v>
      </c>
      <c r="C339" t="s">
        <v>1422</v>
      </c>
      <c r="D339" t="s">
        <v>1423</v>
      </c>
    </row>
    <row r="340" spans="1:4">
      <c r="A340" s="1065">
        <v>339</v>
      </c>
      <c r="B340" t="s">
        <v>1411</v>
      </c>
      <c r="C340" t="s">
        <v>1424</v>
      </c>
      <c r="D340" t="s">
        <v>1425</v>
      </c>
    </row>
    <row r="341" spans="1:4">
      <c r="A341" s="1065">
        <v>340</v>
      </c>
      <c r="B341" t="s">
        <v>1411</v>
      </c>
      <c r="C341" t="s">
        <v>1411</v>
      </c>
      <c r="D341" t="s">
        <v>1412</v>
      </c>
    </row>
    <row r="342" spans="1:4">
      <c r="A342" s="1065">
        <v>341</v>
      </c>
      <c r="B342" t="s">
        <v>1411</v>
      </c>
      <c r="C342" t="s">
        <v>1426</v>
      </c>
      <c r="D342" t="s">
        <v>1427</v>
      </c>
    </row>
    <row r="343" spans="1:4">
      <c r="A343" s="1065">
        <v>342</v>
      </c>
      <c r="B343" t="s">
        <v>1411</v>
      </c>
      <c r="C343" t="s">
        <v>1428</v>
      </c>
      <c r="D343" t="s">
        <v>1429</v>
      </c>
    </row>
    <row r="344" spans="1:4">
      <c r="A344" s="1065">
        <v>343</v>
      </c>
      <c r="B344" t="s">
        <v>1411</v>
      </c>
      <c r="C344" t="s">
        <v>1430</v>
      </c>
      <c r="D344" t="s">
        <v>1431</v>
      </c>
    </row>
    <row r="345" spans="1:4">
      <c r="A345" s="1065">
        <v>344</v>
      </c>
      <c r="B345" t="s">
        <v>1432</v>
      </c>
      <c r="C345" t="s">
        <v>1434</v>
      </c>
      <c r="D345" t="s">
        <v>1435</v>
      </c>
    </row>
    <row r="346" spans="1:4">
      <c r="A346" s="1065">
        <v>345</v>
      </c>
      <c r="B346" t="s">
        <v>1432</v>
      </c>
      <c r="C346" t="s">
        <v>1436</v>
      </c>
      <c r="D346" t="s">
        <v>1437</v>
      </c>
    </row>
    <row r="347" spans="1:4">
      <c r="A347" s="1065">
        <v>346</v>
      </c>
      <c r="B347" t="s">
        <v>1432</v>
      </c>
      <c r="C347" t="s">
        <v>1069</v>
      </c>
      <c r="D347" t="s">
        <v>1438</v>
      </c>
    </row>
    <row r="348" spans="1:4">
      <c r="A348" s="1065">
        <v>347</v>
      </c>
      <c r="B348" t="s">
        <v>1432</v>
      </c>
      <c r="C348" t="s">
        <v>1118</v>
      </c>
      <c r="D348" t="s">
        <v>1439</v>
      </c>
    </row>
    <row r="349" spans="1:4">
      <c r="A349" s="1065">
        <v>348</v>
      </c>
      <c r="B349" t="s">
        <v>1432</v>
      </c>
      <c r="C349" t="s">
        <v>1440</v>
      </c>
      <c r="D349" t="s">
        <v>1441</v>
      </c>
    </row>
    <row r="350" spans="1:4">
      <c r="A350" s="1065">
        <v>349</v>
      </c>
      <c r="B350" t="s">
        <v>1432</v>
      </c>
      <c r="C350" t="s">
        <v>1442</v>
      </c>
      <c r="D350" t="s">
        <v>1443</v>
      </c>
    </row>
    <row r="351" spans="1:4">
      <c r="A351" s="1065">
        <v>350</v>
      </c>
      <c r="B351" t="s">
        <v>1432</v>
      </c>
      <c r="C351" t="s">
        <v>1120</v>
      </c>
      <c r="D351" t="s">
        <v>1444</v>
      </c>
    </row>
    <row r="352" spans="1:4">
      <c r="A352" s="1065">
        <v>351</v>
      </c>
      <c r="B352" t="s">
        <v>1432</v>
      </c>
      <c r="C352" t="s">
        <v>1445</v>
      </c>
      <c r="D352" t="s">
        <v>1446</v>
      </c>
    </row>
    <row r="353" spans="1:4">
      <c r="A353" s="1065">
        <v>352</v>
      </c>
      <c r="B353" t="s">
        <v>1432</v>
      </c>
      <c r="C353" t="s">
        <v>1447</v>
      </c>
      <c r="D353" t="s">
        <v>1448</v>
      </c>
    </row>
    <row r="354" spans="1:4">
      <c r="A354" s="1065">
        <v>353</v>
      </c>
      <c r="B354" t="s">
        <v>1432</v>
      </c>
      <c r="C354" t="s">
        <v>1432</v>
      </c>
      <c r="D354" t="s">
        <v>1433</v>
      </c>
    </row>
    <row r="355" spans="1:4">
      <c r="A355" s="1065">
        <v>354</v>
      </c>
      <c r="B355" t="s">
        <v>1432</v>
      </c>
      <c r="C355" t="s">
        <v>1449</v>
      </c>
      <c r="D355" t="s">
        <v>1450</v>
      </c>
    </row>
    <row r="356" spans="1:4">
      <c r="A356" s="1065">
        <v>355</v>
      </c>
      <c r="B356" t="s">
        <v>1451</v>
      </c>
      <c r="C356" t="s">
        <v>1453</v>
      </c>
      <c r="D356" t="s">
        <v>1454</v>
      </c>
    </row>
    <row r="357" spans="1:4">
      <c r="A357" s="1065">
        <v>356</v>
      </c>
      <c r="B357" t="s">
        <v>1451</v>
      </c>
      <c r="C357" t="s">
        <v>1455</v>
      </c>
      <c r="D357" t="s">
        <v>1456</v>
      </c>
    </row>
    <row r="358" spans="1:4">
      <c r="A358" s="1065">
        <v>357</v>
      </c>
      <c r="B358" t="s">
        <v>1451</v>
      </c>
      <c r="C358" t="s">
        <v>1457</v>
      </c>
      <c r="D358" t="s">
        <v>1458</v>
      </c>
    </row>
    <row r="359" spans="1:4">
      <c r="A359" s="1065">
        <v>358</v>
      </c>
      <c r="B359" t="s">
        <v>1451</v>
      </c>
      <c r="C359" t="s">
        <v>1224</v>
      </c>
      <c r="D359" t="s">
        <v>1459</v>
      </c>
    </row>
    <row r="360" spans="1:4">
      <c r="A360" s="1065">
        <v>359</v>
      </c>
      <c r="B360" t="s">
        <v>1451</v>
      </c>
      <c r="C360" t="s">
        <v>1055</v>
      </c>
      <c r="D360" t="s">
        <v>1460</v>
      </c>
    </row>
    <row r="361" spans="1:4">
      <c r="A361" s="1065">
        <v>360</v>
      </c>
      <c r="B361" t="s">
        <v>1451</v>
      </c>
      <c r="C361" t="s">
        <v>1451</v>
      </c>
      <c r="D361" t="s">
        <v>1452</v>
      </c>
    </row>
    <row r="362" spans="1:4">
      <c r="A362" s="1065">
        <v>361</v>
      </c>
      <c r="B362" t="s">
        <v>1451</v>
      </c>
      <c r="C362" t="s">
        <v>1461</v>
      </c>
      <c r="D362" t="s">
        <v>1462</v>
      </c>
    </row>
    <row r="363" spans="1:4">
      <c r="A363" s="1065">
        <v>362</v>
      </c>
      <c r="B363" t="s">
        <v>1463</v>
      </c>
      <c r="C363" t="s">
        <v>1413</v>
      </c>
      <c r="D363" t="s">
        <v>1465</v>
      </c>
    </row>
    <row r="364" spans="1:4">
      <c r="A364" s="1065">
        <v>363</v>
      </c>
      <c r="B364" t="s">
        <v>1463</v>
      </c>
      <c r="C364" t="s">
        <v>1466</v>
      </c>
      <c r="D364" t="s">
        <v>1467</v>
      </c>
    </row>
    <row r="365" spans="1:4">
      <c r="A365" s="1065">
        <v>364</v>
      </c>
      <c r="B365" t="s">
        <v>1463</v>
      </c>
      <c r="C365" t="s">
        <v>1210</v>
      </c>
      <c r="D365" t="s">
        <v>1468</v>
      </c>
    </row>
    <row r="366" spans="1:4">
      <c r="A366" s="1065">
        <v>365</v>
      </c>
      <c r="B366" t="s">
        <v>1463</v>
      </c>
      <c r="C366" t="s">
        <v>1469</v>
      </c>
      <c r="D366" t="s">
        <v>1470</v>
      </c>
    </row>
    <row r="367" spans="1:4">
      <c r="A367" s="1065">
        <v>366</v>
      </c>
      <c r="B367" t="s">
        <v>1463</v>
      </c>
      <c r="C367" t="s">
        <v>1471</v>
      </c>
      <c r="D367" t="s">
        <v>1472</v>
      </c>
    </row>
    <row r="368" spans="1:4">
      <c r="A368" s="1065">
        <v>367</v>
      </c>
      <c r="B368" t="s">
        <v>1463</v>
      </c>
      <c r="C368" t="s">
        <v>841</v>
      </c>
      <c r="D368" t="s">
        <v>1473</v>
      </c>
    </row>
    <row r="369" spans="1:4">
      <c r="A369" s="1065">
        <v>368</v>
      </c>
      <c r="B369" t="s">
        <v>1463</v>
      </c>
      <c r="C369" t="s">
        <v>1474</v>
      </c>
      <c r="D369" t="s">
        <v>1475</v>
      </c>
    </row>
    <row r="370" spans="1:4">
      <c r="A370" s="1065">
        <v>369</v>
      </c>
      <c r="B370" t="s">
        <v>1463</v>
      </c>
      <c r="C370" t="s">
        <v>1476</v>
      </c>
      <c r="D370" t="s">
        <v>1477</v>
      </c>
    </row>
    <row r="371" spans="1:4">
      <c r="A371" s="1065">
        <v>370</v>
      </c>
      <c r="B371" t="s">
        <v>1463</v>
      </c>
      <c r="C371" t="s">
        <v>1463</v>
      </c>
      <c r="D371" t="s">
        <v>1464</v>
      </c>
    </row>
    <row r="372" spans="1:4">
      <c r="A372" s="1065">
        <v>371</v>
      </c>
      <c r="B372" t="s">
        <v>1463</v>
      </c>
      <c r="C372" t="s">
        <v>1478</v>
      </c>
      <c r="D372" t="s">
        <v>1479</v>
      </c>
    </row>
    <row r="373" spans="1:4">
      <c r="A373" s="1065">
        <v>372</v>
      </c>
      <c r="B373" t="s">
        <v>1463</v>
      </c>
      <c r="C373" t="s">
        <v>1480</v>
      </c>
      <c r="D373" t="s">
        <v>1481</v>
      </c>
    </row>
    <row r="374" spans="1:4">
      <c r="A374" s="1065">
        <v>373</v>
      </c>
      <c r="B374" t="s">
        <v>1463</v>
      </c>
      <c r="C374" t="s">
        <v>1482</v>
      </c>
      <c r="D374" t="s">
        <v>1483</v>
      </c>
    </row>
    <row r="375" spans="1:4">
      <c r="A375" s="1065">
        <v>374</v>
      </c>
      <c r="B375" t="s">
        <v>1484</v>
      </c>
      <c r="C375" t="s">
        <v>1486</v>
      </c>
      <c r="D375" t="s">
        <v>1487</v>
      </c>
    </row>
    <row r="376" spans="1:4">
      <c r="A376" s="1065">
        <v>375</v>
      </c>
      <c r="B376" t="s">
        <v>1484</v>
      </c>
      <c r="C376" t="s">
        <v>1488</v>
      </c>
      <c r="D376" t="s">
        <v>1489</v>
      </c>
    </row>
    <row r="377" spans="1:4">
      <c r="A377" s="1065">
        <v>376</v>
      </c>
      <c r="B377" t="s">
        <v>1484</v>
      </c>
      <c r="C377" t="s">
        <v>1490</v>
      </c>
      <c r="D377" t="s">
        <v>1491</v>
      </c>
    </row>
    <row r="378" spans="1:4">
      <c r="A378" s="1065">
        <v>377</v>
      </c>
      <c r="B378" t="s">
        <v>1484</v>
      </c>
      <c r="C378" t="s">
        <v>1492</v>
      </c>
      <c r="D378" t="s">
        <v>1493</v>
      </c>
    </row>
    <row r="379" spans="1:4">
      <c r="A379" s="1065">
        <v>378</v>
      </c>
      <c r="B379" t="s">
        <v>1484</v>
      </c>
      <c r="C379" t="s">
        <v>1494</v>
      </c>
      <c r="D379" t="s">
        <v>1495</v>
      </c>
    </row>
    <row r="380" spans="1:4">
      <c r="A380" s="1065">
        <v>379</v>
      </c>
      <c r="B380" t="s">
        <v>1484</v>
      </c>
      <c r="C380" t="s">
        <v>1496</v>
      </c>
      <c r="D380" t="s">
        <v>1497</v>
      </c>
    </row>
    <row r="381" spans="1:4">
      <c r="A381" s="1065">
        <v>380</v>
      </c>
      <c r="B381" t="s">
        <v>1484</v>
      </c>
      <c r="C381" t="s">
        <v>1498</v>
      </c>
      <c r="D381" t="s">
        <v>1499</v>
      </c>
    </row>
    <row r="382" spans="1:4">
      <c r="A382" s="1065">
        <v>381</v>
      </c>
      <c r="B382" t="s">
        <v>1484</v>
      </c>
      <c r="C382" t="s">
        <v>1484</v>
      </c>
      <c r="D382" t="s">
        <v>1485</v>
      </c>
    </row>
    <row r="383" spans="1:4">
      <c r="A383" s="1065">
        <v>382</v>
      </c>
      <c r="B383" t="s">
        <v>1484</v>
      </c>
      <c r="C383" t="s">
        <v>1500</v>
      </c>
      <c r="D383" t="s">
        <v>1501</v>
      </c>
    </row>
    <row r="384" spans="1:4">
      <c r="A384" s="1065">
        <v>383</v>
      </c>
      <c r="B384" t="s">
        <v>1484</v>
      </c>
      <c r="C384" t="s">
        <v>1502</v>
      </c>
      <c r="D384" t="s">
        <v>1503</v>
      </c>
    </row>
    <row r="385" spans="1:4">
      <c r="A385" s="1065">
        <v>384</v>
      </c>
      <c r="B385" t="s">
        <v>1484</v>
      </c>
      <c r="C385" t="s">
        <v>1504</v>
      </c>
      <c r="D385" t="s">
        <v>1505</v>
      </c>
    </row>
    <row r="386" spans="1:4">
      <c r="A386" s="1065">
        <v>385</v>
      </c>
      <c r="B386" t="s">
        <v>1506</v>
      </c>
      <c r="C386" t="s">
        <v>1508</v>
      </c>
      <c r="D386" t="s">
        <v>1509</v>
      </c>
    </row>
    <row r="387" spans="1:4">
      <c r="A387" s="1065">
        <v>386</v>
      </c>
      <c r="B387" t="s">
        <v>1506</v>
      </c>
      <c r="C387" t="s">
        <v>1506</v>
      </c>
      <c r="D387" t="s">
        <v>1507</v>
      </c>
    </row>
    <row r="388" spans="1:4">
      <c r="A388" s="1065">
        <v>387</v>
      </c>
      <c r="B388" t="s">
        <v>1506</v>
      </c>
      <c r="C388" t="s">
        <v>1510</v>
      </c>
      <c r="D388" t="s">
        <v>1511</v>
      </c>
    </row>
    <row r="389" spans="1:4">
      <c r="A389" s="1065">
        <v>388</v>
      </c>
      <c r="B389" t="s">
        <v>1506</v>
      </c>
      <c r="C389" t="s">
        <v>1512</v>
      </c>
      <c r="D389" t="s">
        <v>1513</v>
      </c>
    </row>
    <row r="390" spans="1:4">
      <c r="A390" s="1065">
        <v>389</v>
      </c>
      <c r="B390" t="s">
        <v>1514</v>
      </c>
      <c r="C390" t="s">
        <v>1516</v>
      </c>
      <c r="D390" t="s">
        <v>1517</v>
      </c>
    </row>
    <row r="391" spans="1:4">
      <c r="A391" s="1065">
        <v>390</v>
      </c>
      <c r="B391" t="s">
        <v>1514</v>
      </c>
      <c r="C391" t="s">
        <v>1518</v>
      </c>
      <c r="D391" t="s">
        <v>1519</v>
      </c>
    </row>
    <row r="392" spans="1:4">
      <c r="A392" s="1065">
        <v>391</v>
      </c>
      <c r="B392" t="s">
        <v>1514</v>
      </c>
      <c r="C392" t="s">
        <v>1520</v>
      </c>
      <c r="D392" t="s">
        <v>1521</v>
      </c>
    </row>
    <row r="393" spans="1:4">
      <c r="A393" s="1065">
        <v>392</v>
      </c>
      <c r="B393" t="s">
        <v>1514</v>
      </c>
      <c r="C393" t="s">
        <v>1522</v>
      </c>
      <c r="D393" t="s">
        <v>1523</v>
      </c>
    </row>
    <row r="394" spans="1:4">
      <c r="A394" s="1065">
        <v>393</v>
      </c>
      <c r="B394" t="s">
        <v>1514</v>
      </c>
      <c r="C394" t="s">
        <v>1524</v>
      </c>
      <c r="D394" t="s">
        <v>1525</v>
      </c>
    </row>
    <row r="395" spans="1:4">
      <c r="A395" s="1065">
        <v>394</v>
      </c>
      <c r="B395" t="s">
        <v>1514</v>
      </c>
      <c r="C395" t="s">
        <v>1526</v>
      </c>
      <c r="D395" t="s">
        <v>1527</v>
      </c>
    </row>
    <row r="396" spans="1:4">
      <c r="A396" s="1065">
        <v>395</v>
      </c>
      <c r="B396" t="s">
        <v>1514</v>
      </c>
      <c r="C396" t="s">
        <v>1096</v>
      </c>
      <c r="D396" t="s">
        <v>1528</v>
      </c>
    </row>
    <row r="397" spans="1:4">
      <c r="A397" s="1065">
        <v>396</v>
      </c>
      <c r="B397" t="s">
        <v>1514</v>
      </c>
      <c r="C397" t="s">
        <v>1529</v>
      </c>
      <c r="D397" t="s">
        <v>1530</v>
      </c>
    </row>
    <row r="398" spans="1:4">
      <c r="A398" s="1065">
        <v>397</v>
      </c>
      <c r="B398" t="s">
        <v>1514</v>
      </c>
      <c r="C398" t="s">
        <v>1531</v>
      </c>
      <c r="D398" t="s">
        <v>1532</v>
      </c>
    </row>
    <row r="399" spans="1:4">
      <c r="A399" s="1065">
        <v>398</v>
      </c>
      <c r="B399" t="s">
        <v>1514</v>
      </c>
      <c r="C399" t="s">
        <v>1514</v>
      </c>
      <c r="D399" t="s">
        <v>1515</v>
      </c>
    </row>
    <row r="400" spans="1:4">
      <c r="A400" s="1065">
        <v>399</v>
      </c>
      <c r="B400" t="s">
        <v>1514</v>
      </c>
      <c r="C400" t="s">
        <v>1533</v>
      </c>
      <c r="D400" t="s">
        <v>1534</v>
      </c>
    </row>
    <row r="401" spans="1:4">
      <c r="A401" s="1065">
        <v>400</v>
      </c>
      <c r="B401" t="s">
        <v>1535</v>
      </c>
      <c r="C401" t="s">
        <v>1537</v>
      </c>
      <c r="D401" t="s">
        <v>1538</v>
      </c>
    </row>
    <row r="402" spans="1:4">
      <c r="A402" s="1065">
        <v>401</v>
      </c>
      <c r="B402" t="s">
        <v>1535</v>
      </c>
      <c r="C402" t="s">
        <v>1539</v>
      </c>
      <c r="D402" t="s">
        <v>1540</v>
      </c>
    </row>
    <row r="403" spans="1:4">
      <c r="A403" s="1065">
        <v>402</v>
      </c>
      <c r="B403" t="s">
        <v>1535</v>
      </c>
      <c r="C403" t="s">
        <v>1541</v>
      </c>
      <c r="D403" t="s">
        <v>1542</v>
      </c>
    </row>
    <row r="404" spans="1:4">
      <c r="A404" s="1065">
        <v>403</v>
      </c>
      <c r="B404" t="s">
        <v>1535</v>
      </c>
      <c r="C404" t="s">
        <v>1543</v>
      </c>
      <c r="D404" t="s">
        <v>1544</v>
      </c>
    </row>
    <row r="405" spans="1:4">
      <c r="A405" s="1065">
        <v>404</v>
      </c>
      <c r="B405" t="s">
        <v>1535</v>
      </c>
      <c r="C405" t="s">
        <v>1545</v>
      </c>
      <c r="D405" t="s">
        <v>1546</v>
      </c>
    </row>
    <row r="406" spans="1:4">
      <c r="A406" s="1065">
        <v>405</v>
      </c>
      <c r="B406" t="s">
        <v>1535</v>
      </c>
      <c r="C406" t="s">
        <v>1547</v>
      </c>
      <c r="D406" t="s">
        <v>1548</v>
      </c>
    </row>
    <row r="407" spans="1:4">
      <c r="A407" s="1065">
        <v>406</v>
      </c>
      <c r="B407" t="s">
        <v>1535</v>
      </c>
      <c r="C407" t="s">
        <v>1162</v>
      </c>
      <c r="D407" t="s">
        <v>1549</v>
      </c>
    </row>
    <row r="408" spans="1:4">
      <c r="A408" s="1065">
        <v>407</v>
      </c>
      <c r="B408" t="s">
        <v>1535</v>
      </c>
      <c r="C408" t="s">
        <v>1550</v>
      </c>
      <c r="D408" t="s">
        <v>1551</v>
      </c>
    </row>
    <row r="409" spans="1:4">
      <c r="A409" s="1065">
        <v>408</v>
      </c>
      <c r="B409" t="s">
        <v>1535</v>
      </c>
      <c r="C409" t="s">
        <v>1428</v>
      </c>
      <c r="D409" t="s">
        <v>1552</v>
      </c>
    </row>
    <row r="410" spans="1:4">
      <c r="A410" s="1065">
        <v>409</v>
      </c>
      <c r="B410" t="s">
        <v>1535</v>
      </c>
      <c r="C410" t="s">
        <v>1535</v>
      </c>
      <c r="D410" t="s">
        <v>1536</v>
      </c>
    </row>
    <row r="411" spans="1:4">
      <c r="A411" s="1065">
        <v>410</v>
      </c>
      <c r="B411" t="s">
        <v>1535</v>
      </c>
      <c r="C411" t="s">
        <v>1553</v>
      </c>
      <c r="D411" t="s">
        <v>1554</v>
      </c>
    </row>
    <row r="412" spans="1:4">
      <c r="A412" s="1065">
        <v>411</v>
      </c>
      <c r="B412" t="s">
        <v>1535</v>
      </c>
      <c r="C412" t="s">
        <v>1555</v>
      </c>
      <c r="D412" t="s">
        <v>1556</v>
      </c>
    </row>
    <row r="413" spans="1:4">
      <c r="A413" s="1065">
        <v>412</v>
      </c>
      <c r="B413" t="s">
        <v>1557</v>
      </c>
      <c r="C413" t="s">
        <v>1559</v>
      </c>
      <c r="D413" t="s">
        <v>1560</v>
      </c>
    </row>
    <row r="414" spans="1:4">
      <c r="A414" s="1065">
        <v>413</v>
      </c>
      <c r="B414" t="s">
        <v>1557</v>
      </c>
      <c r="C414" t="s">
        <v>1561</v>
      </c>
      <c r="D414" t="s">
        <v>1562</v>
      </c>
    </row>
    <row r="415" spans="1:4">
      <c r="A415" s="1065">
        <v>414</v>
      </c>
      <c r="B415" t="s">
        <v>1557</v>
      </c>
      <c r="C415" t="s">
        <v>1290</v>
      </c>
      <c r="D415" t="s">
        <v>1563</v>
      </c>
    </row>
    <row r="416" spans="1:4">
      <c r="A416" s="1065">
        <v>415</v>
      </c>
      <c r="B416" t="s">
        <v>1557</v>
      </c>
      <c r="C416" t="s">
        <v>1564</v>
      </c>
      <c r="D416" t="s">
        <v>1565</v>
      </c>
    </row>
    <row r="417" spans="1:4">
      <c r="A417" s="1065">
        <v>416</v>
      </c>
      <c r="B417" t="s">
        <v>1557</v>
      </c>
      <c r="C417" t="s">
        <v>1566</v>
      </c>
      <c r="D417" t="s">
        <v>1567</v>
      </c>
    </row>
    <row r="418" spans="1:4">
      <c r="A418" s="1065">
        <v>417</v>
      </c>
      <c r="B418" t="s">
        <v>1557</v>
      </c>
      <c r="C418" t="s">
        <v>1568</v>
      </c>
      <c r="D418" t="s">
        <v>1569</v>
      </c>
    </row>
    <row r="419" spans="1:4">
      <c r="A419" s="1065">
        <v>418</v>
      </c>
      <c r="B419" t="s">
        <v>1557</v>
      </c>
      <c r="C419" t="s">
        <v>1570</v>
      </c>
      <c r="D419" t="s">
        <v>1571</v>
      </c>
    </row>
    <row r="420" spans="1:4">
      <c r="A420" s="1065">
        <v>419</v>
      </c>
      <c r="B420" t="s">
        <v>1557</v>
      </c>
      <c r="C420" t="s">
        <v>1557</v>
      </c>
      <c r="D420" t="s">
        <v>1558</v>
      </c>
    </row>
    <row r="421" spans="1:4">
      <c r="A421" s="1065">
        <v>420</v>
      </c>
      <c r="B421" t="s">
        <v>1557</v>
      </c>
      <c r="C421" t="s">
        <v>1572</v>
      </c>
      <c r="D421" t="s">
        <v>1573</v>
      </c>
    </row>
    <row r="422" spans="1:4">
      <c r="A422" s="1065">
        <v>421</v>
      </c>
      <c r="B422" t="s">
        <v>1574</v>
      </c>
      <c r="C422" t="s">
        <v>1053</v>
      </c>
      <c r="D422" t="s">
        <v>1576</v>
      </c>
    </row>
    <row r="423" spans="1:4">
      <c r="A423" s="1065">
        <v>422</v>
      </c>
      <c r="B423" t="s">
        <v>1574</v>
      </c>
      <c r="C423" t="s">
        <v>1577</v>
      </c>
      <c r="D423" t="s">
        <v>1578</v>
      </c>
    </row>
    <row r="424" spans="1:4">
      <c r="A424" s="1065">
        <v>423</v>
      </c>
      <c r="B424" t="s">
        <v>1574</v>
      </c>
      <c r="C424" t="s">
        <v>1162</v>
      </c>
      <c r="D424" t="s">
        <v>1579</v>
      </c>
    </row>
    <row r="425" spans="1:4">
      <c r="A425" s="1065">
        <v>424</v>
      </c>
      <c r="B425" t="s">
        <v>1574</v>
      </c>
      <c r="C425" t="s">
        <v>1580</v>
      </c>
      <c r="D425" t="s">
        <v>1581</v>
      </c>
    </row>
    <row r="426" spans="1:4">
      <c r="A426" s="1065">
        <v>425</v>
      </c>
      <c r="B426" t="s">
        <v>1574</v>
      </c>
      <c r="C426" t="s">
        <v>1582</v>
      </c>
      <c r="D426" t="s">
        <v>1583</v>
      </c>
    </row>
    <row r="427" spans="1:4">
      <c r="A427" s="1065">
        <v>426</v>
      </c>
      <c r="B427" t="s">
        <v>1574</v>
      </c>
      <c r="C427" t="s">
        <v>1584</v>
      </c>
      <c r="D427" t="s">
        <v>1585</v>
      </c>
    </row>
    <row r="428" spans="1:4">
      <c r="A428" s="1065">
        <v>427</v>
      </c>
      <c r="B428" t="s">
        <v>1574</v>
      </c>
      <c r="C428" t="s">
        <v>1586</v>
      </c>
      <c r="D428" t="s">
        <v>1587</v>
      </c>
    </row>
    <row r="429" spans="1:4">
      <c r="A429" s="1065">
        <v>428</v>
      </c>
      <c r="B429" t="s">
        <v>1574</v>
      </c>
      <c r="C429" t="s">
        <v>1574</v>
      </c>
      <c r="D429" t="s">
        <v>1575</v>
      </c>
    </row>
    <row r="430" spans="1:4">
      <c r="A430" s="1065">
        <v>429</v>
      </c>
      <c r="B430" t="s">
        <v>1574</v>
      </c>
      <c r="C430" t="s">
        <v>1588</v>
      </c>
      <c r="D430" t="s">
        <v>1589</v>
      </c>
    </row>
    <row r="431" spans="1:4">
      <c r="A431" s="1065">
        <v>430</v>
      </c>
      <c r="B431" t="s">
        <v>1574</v>
      </c>
      <c r="C431" t="s">
        <v>1482</v>
      </c>
      <c r="D431" t="s">
        <v>1590</v>
      </c>
    </row>
    <row r="432" spans="1:4">
      <c r="A432" s="1065">
        <v>431</v>
      </c>
      <c r="B432" t="s">
        <v>1591</v>
      </c>
      <c r="C432" t="s">
        <v>1069</v>
      </c>
      <c r="D432" t="s">
        <v>1593</v>
      </c>
    </row>
    <row r="433" spans="1:4">
      <c r="A433" s="1065">
        <v>432</v>
      </c>
      <c r="B433" t="s">
        <v>1591</v>
      </c>
      <c r="C433" t="s">
        <v>1594</v>
      </c>
      <c r="D433" t="s">
        <v>1595</v>
      </c>
    </row>
    <row r="434" spans="1:4">
      <c r="A434" s="1065">
        <v>433</v>
      </c>
      <c r="B434" t="s">
        <v>1591</v>
      </c>
      <c r="C434" t="s">
        <v>1596</v>
      </c>
      <c r="D434" t="s">
        <v>1597</v>
      </c>
    </row>
    <row r="435" spans="1:4">
      <c r="A435" s="1065">
        <v>434</v>
      </c>
      <c r="B435" t="s">
        <v>1591</v>
      </c>
      <c r="C435" t="s">
        <v>1598</v>
      </c>
      <c r="D435" t="s">
        <v>1599</v>
      </c>
    </row>
    <row r="436" spans="1:4">
      <c r="A436" s="1065">
        <v>435</v>
      </c>
      <c r="B436" t="s">
        <v>1591</v>
      </c>
      <c r="C436" t="s">
        <v>1600</v>
      </c>
      <c r="D436" t="s">
        <v>1601</v>
      </c>
    </row>
    <row r="437" spans="1:4">
      <c r="A437" s="1065">
        <v>436</v>
      </c>
      <c r="B437" t="s">
        <v>1591</v>
      </c>
      <c r="C437" t="s">
        <v>1602</v>
      </c>
      <c r="D437" t="s">
        <v>1603</v>
      </c>
    </row>
    <row r="438" spans="1:4">
      <c r="A438" s="1065">
        <v>437</v>
      </c>
      <c r="B438" t="s">
        <v>1591</v>
      </c>
      <c r="C438" t="s">
        <v>1591</v>
      </c>
      <c r="D438" t="s">
        <v>1592</v>
      </c>
    </row>
    <row r="439" spans="1:4">
      <c r="A439" s="1065">
        <v>438</v>
      </c>
      <c r="B439" t="s">
        <v>1591</v>
      </c>
      <c r="C439" t="s">
        <v>1604</v>
      </c>
      <c r="D439" t="s">
        <v>1605</v>
      </c>
    </row>
    <row r="440" spans="1:4">
      <c r="A440" s="1065">
        <v>439</v>
      </c>
      <c r="B440" t="s">
        <v>1606</v>
      </c>
      <c r="C440" t="s">
        <v>1608</v>
      </c>
      <c r="D440" t="s">
        <v>1609</v>
      </c>
    </row>
    <row r="441" spans="1:4">
      <c r="A441" s="1065">
        <v>440</v>
      </c>
      <c r="B441" t="s">
        <v>1606</v>
      </c>
      <c r="C441" t="s">
        <v>1028</v>
      </c>
      <c r="D441" t="s">
        <v>1610</v>
      </c>
    </row>
    <row r="442" spans="1:4">
      <c r="A442" s="1065">
        <v>441</v>
      </c>
      <c r="B442" t="s">
        <v>1606</v>
      </c>
      <c r="C442" t="s">
        <v>1611</v>
      </c>
      <c r="D442" t="s">
        <v>1612</v>
      </c>
    </row>
    <row r="443" spans="1:4">
      <c r="A443" s="1065">
        <v>442</v>
      </c>
      <c r="B443" t="s">
        <v>1606</v>
      </c>
      <c r="C443" t="s">
        <v>1055</v>
      </c>
      <c r="D443" t="s">
        <v>1613</v>
      </c>
    </row>
    <row r="444" spans="1:4">
      <c r="A444" s="1065">
        <v>443</v>
      </c>
      <c r="B444" t="s">
        <v>1606</v>
      </c>
      <c r="C444" t="s">
        <v>1614</v>
      </c>
      <c r="D444" t="s">
        <v>1615</v>
      </c>
    </row>
    <row r="445" spans="1:4">
      <c r="A445" s="1065">
        <v>444</v>
      </c>
      <c r="B445" t="s">
        <v>1606</v>
      </c>
      <c r="C445" t="s">
        <v>1616</v>
      </c>
      <c r="D445" t="s">
        <v>1617</v>
      </c>
    </row>
    <row r="446" spans="1:4">
      <c r="A446" s="1065">
        <v>445</v>
      </c>
      <c r="B446" t="s">
        <v>1606</v>
      </c>
      <c r="C446" t="s">
        <v>1618</v>
      </c>
      <c r="D446" t="s">
        <v>1619</v>
      </c>
    </row>
    <row r="447" spans="1:4">
      <c r="A447" s="1065">
        <v>446</v>
      </c>
      <c r="B447" t="s">
        <v>1606</v>
      </c>
      <c r="C447" t="s">
        <v>1620</v>
      </c>
      <c r="D447" t="s">
        <v>1621</v>
      </c>
    </row>
    <row r="448" spans="1:4">
      <c r="A448" s="1065">
        <v>447</v>
      </c>
      <c r="B448" t="s">
        <v>1606</v>
      </c>
      <c r="C448" t="s">
        <v>1622</v>
      </c>
      <c r="D448" t="s">
        <v>1623</v>
      </c>
    </row>
    <row r="449" spans="1:4">
      <c r="A449" s="1065">
        <v>448</v>
      </c>
      <c r="B449" t="s">
        <v>1606</v>
      </c>
      <c r="C449" t="s">
        <v>1624</v>
      </c>
      <c r="D449" t="s">
        <v>1625</v>
      </c>
    </row>
    <row r="450" spans="1:4">
      <c r="A450" s="1065">
        <v>449</v>
      </c>
      <c r="B450" t="s">
        <v>1606</v>
      </c>
      <c r="C450" t="s">
        <v>1626</v>
      </c>
      <c r="D450" t="s">
        <v>1627</v>
      </c>
    </row>
    <row r="451" spans="1:4">
      <c r="A451" s="1065">
        <v>450</v>
      </c>
      <c r="B451" t="s">
        <v>1606</v>
      </c>
      <c r="C451" t="s">
        <v>1606</v>
      </c>
      <c r="D451" t="s">
        <v>1607</v>
      </c>
    </row>
    <row r="452" spans="1:4">
      <c r="A452" s="1065">
        <v>451</v>
      </c>
      <c r="B452" t="s">
        <v>1606</v>
      </c>
      <c r="C452" t="s">
        <v>1628</v>
      </c>
      <c r="D452" t="s">
        <v>1629</v>
      </c>
    </row>
    <row r="453" spans="1:4">
      <c r="A453" s="1065">
        <v>452</v>
      </c>
      <c r="B453" t="s">
        <v>1606</v>
      </c>
      <c r="C453" t="s">
        <v>1630</v>
      </c>
      <c r="D453" t="s">
        <v>1631</v>
      </c>
    </row>
    <row r="454" spans="1:4">
      <c r="A454" s="1065">
        <v>453</v>
      </c>
      <c r="B454" t="s">
        <v>1606</v>
      </c>
      <c r="C454" t="s">
        <v>1632</v>
      </c>
      <c r="D454" t="s">
        <v>1633</v>
      </c>
    </row>
    <row r="455" spans="1:4">
      <c r="A455" s="1065">
        <v>454</v>
      </c>
      <c r="B455" t="s">
        <v>1634</v>
      </c>
      <c r="C455" t="s">
        <v>1636</v>
      </c>
      <c r="D455" t="s">
        <v>1637</v>
      </c>
    </row>
    <row r="456" spans="1:4">
      <c r="A456" s="1065">
        <v>455</v>
      </c>
      <c r="B456" t="s">
        <v>1634</v>
      </c>
      <c r="C456" t="s">
        <v>1638</v>
      </c>
      <c r="D456" t="s">
        <v>1639</v>
      </c>
    </row>
    <row r="457" spans="1:4">
      <c r="A457" s="1065">
        <v>456</v>
      </c>
      <c r="B457" t="s">
        <v>1634</v>
      </c>
      <c r="C457" t="s">
        <v>1640</v>
      </c>
      <c r="D457" t="s">
        <v>1641</v>
      </c>
    </row>
    <row r="458" spans="1:4">
      <c r="A458" s="1065">
        <v>457</v>
      </c>
      <c r="B458" t="s">
        <v>1634</v>
      </c>
      <c r="C458" t="s">
        <v>1642</v>
      </c>
      <c r="D458" t="s">
        <v>1643</v>
      </c>
    </row>
    <row r="459" spans="1:4">
      <c r="A459" s="1065">
        <v>458</v>
      </c>
      <c r="B459" t="s">
        <v>1634</v>
      </c>
      <c r="C459" t="s">
        <v>1069</v>
      </c>
      <c r="D459" t="s">
        <v>1644</v>
      </c>
    </row>
    <row r="460" spans="1:4">
      <c r="A460" s="1065">
        <v>459</v>
      </c>
      <c r="B460" t="s">
        <v>1634</v>
      </c>
      <c r="C460" t="s">
        <v>1645</v>
      </c>
      <c r="D460" t="s">
        <v>1646</v>
      </c>
    </row>
    <row r="461" spans="1:4">
      <c r="A461" s="1065">
        <v>460</v>
      </c>
      <c r="B461" t="s">
        <v>1634</v>
      </c>
      <c r="C461" t="s">
        <v>1647</v>
      </c>
      <c r="D461" t="s">
        <v>1648</v>
      </c>
    </row>
    <row r="462" spans="1:4">
      <c r="A462" s="1065">
        <v>461</v>
      </c>
      <c r="B462" t="s">
        <v>1634</v>
      </c>
      <c r="C462" t="s">
        <v>1649</v>
      </c>
      <c r="D462" t="s">
        <v>1650</v>
      </c>
    </row>
    <row r="463" spans="1:4">
      <c r="A463" s="1065">
        <v>462</v>
      </c>
      <c r="B463" t="s">
        <v>1634</v>
      </c>
      <c r="C463" t="s">
        <v>1651</v>
      </c>
      <c r="D463" t="s">
        <v>1652</v>
      </c>
    </row>
    <row r="464" spans="1:4">
      <c r="A464" s="1065">
        <v>463</v>
      </c>
      <c r="B464" t="s">
        <v>1634</v>
      </c>
      <c r="C464" t="s">
        <v>1634</v>
      </c>
      <c r="D464" t="s">
        <v>1635</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91</v>
      </c>
    </row>
    <row r="2" spans="1:14" ht="22.5">
      <c r="F2" s="1278" t="s">
        <v>470</v>
      </c>
      <c r="G2" s="1279"/>
      <c r="H2" s="1280"/>
      <c r="I2" s="608"/>
    </row>
    <row r="3" spans="1:14" ht="3" customHeight="1"/>
    <row r="4" spans="1:14" s="538" customFormat="1" ht="11.25">
      <c r="A4" s="558"/>
      <c r="B4" s="558"/>
      <c r="C4" s="558"/>
      <c r="D4" s="558"/>
      <c r="F4" s="1236" t="s">
        <v>444</v>
      </c>
      <c r="G4" s="1236"/>
      <c r="H4" s="1236"/>
      <c r="I4" s="1281" t="s">
        <v>445</v>
      </c>
      <c r="J4" s="558"/>
      <c r="K4" s="558"/>
      <c r="L4" s="558"/>
      <c r="M4" s="558"/>
      <c r="N4" s="558"/>
    </row>
    <row r="5" spans="1:14" s="538" customFormat="1" ht="11.25" customHeight="1">
      <c r="A5" s="558"/>
      <c r="B5" s="558"/>
      <c r="C5" s="558"/>
      <c r="D5" s="558"/>
      <c r="F5" s="574" t="s">
        <v>90</v>
      </c>
      <c r="G5" s="586" t="s">
        <v>447</v>
      </c>
      <c r="H5" s="573" t="s">
        <v>438</v>
      </c>
      <c r="I5" s="1281"/>
      <c r="J5" s="558"/>
      <c r="K5" s="558"/>
      <c r="L5" s="558"/>
      <c r="M5" s="558"/>
      <c r="N5" s="558"/>
    </row>
    <row r="6" spans="1:14" s="538" customFormat="1" ht="12" customHeight="1">
      <c r="A6" s="558"/>
      <c r="B6" s="558"/>
      <c r="C6" s="558"/>
      <c r="D6" s="558"/>
      <c r="F6" s="575" t="s">
        <v>91</v>
      </c>
      <c r="G6" s="577">
        <v>2</v>
      </c>
      <c r="H6" s="578">
        <v>3</v>
      </c>
      <c r="I6" s="576">
        <v>4</v>
      </c>
      <c r="J6" s="558">
        <v>4</v>
      </c>
      <c r="K6" s="558"/>
      <c r="L6" s="558"/>
      <c r="M6" s="558"/>
      <c r="N6" s="558"/>
    </row>
    <row r="7" spans="1:14" s="538" customFormat="1" ht="18.75">
      <c r="A7" s="558"/>
      <c r="B7" s="558"/>
      <c r="C7" s="558"/>
      <c r="D7" s="558"/>
      <c r="F7" s="584">
        <v>1</v>
      </c>
      <c r="G7" s="600" t="s">
        <v>471</v>
      </c>
      <c r="H7" s="572" t="str">
        <f>IF(dateCh="","",dateCh)</f>
        <v>15.05.2019</v>
      </c>
      <c r="I7" s="549" t="s">
        <v>472</v>
      </c>
      <c r="J7" s="583"/>
      <c r="K7" s="558"/>
      <c r="L7" s="558"/>
      <c r="M7" s="558"/>
      <c r="N7" s="558"/>
    </row>
    <row r="8" spans="1:14" s="538" customFormat="1" ht="45">
      <c r="A8" s="1282">
        <v>1</v>
      </c>
      <c r="B8" s="558"/>
      <c r="C8" s="558"/>
      <c r="D8" s="558"/>
      <c r="F8" s="584" t="str">
        <f>"2." &amp;mergeValue(A8)</f>
        <v>2.1</v>
      </c>
      <c r="G8" s="600" t="s">
        <v>473</v>
      </c>
      <c r="H8" s="572"/>
      <c r="I8" s="549" t="s">
        <v>568</v>
      </c>
      <c r="J8" s="583"/>
      <c r="K8" s="558"/>
      <c r="L8" s="558"/>
      <c r="M8" s="558"/>
      <c r="N8" s="558"/>
    </row>
    <row r="9" spans="1:14" s="538" customFormat="1" ht="22.5">
      <c r="A9" s="1282"/>
      <c r="B9" s="558"/>
      <c r="C9" s="558"/>
      <c r="D9" s="558"/>
      <c r="F9" s="584" t="str">
        <f>"3." &amp;mergeValue(A9)</f>
        <v>3.1</v>
      </c>
      <c r="G9" s="600" t="s">
        <v>474</v>
      </c>
      <c r="H9" s="572"/>
      <c r="I9" s="549" t="s">
        <v>566</v>
      </c>
      <c r="J9" s="583"/>
      <c r="K9" s="558"/>
      <c r="L9" s="558"/>
      <c r="M9" s="558"/>
      <c r="N9" s="558"/>
    </row>
    <row r="10" spans="1:14" s="538" customFormat="1" ht="22.5">
      <c r="A10" s="1282"/>
      <c r="B10" s="558"/>
      <c r="C10" s="558"/>
      <c r="D10" s="558"/>
      <c r="F10" s="584" t="str">
        <f>"4."&amp;mergeValue(A10)</f>
        <v>4.1</v>
      </c>
      <c r="G10" s="600" t="s">
        <v>475</v>
      </c>
      <c r="H10" s="573" t="s">
        <v>448</v>
      </c>
      <c r="I10" s="549"/>
      <c r="J10" s="583"/>
      <c r="K10" s="558"/>
      <c r="L10" s="558"/>
      <c r="M10" s="558"/>
      <c r="N10" s="558"/>
    </row>
    <row r="11" spans="1:14" s="538" customFormat="1" ht="18.75">
      <c r="A11" s="1282"/>
      <c r="B11" s="1282">
        <v>1</v>
      </c>
      <c r="C11" s="591"/>
      <c r="D11" s="591"/>
      <c r="F11" s="584" t="str">
        <f>"4."&amp;mergeValue(A11) &amp;"."&amp;mergeValue(B11)</f>
        <v>4.1.1</v>
      </c>
      <c r="G11" s="579" t="s">
        <v>570</v>
      </c>
      <c r="H11" s="572" t="str">
        <f>IF(region_name="","",region_name)</f>
        <v>Ростовская область</v>
      </c>
      <c r="I11" s="549" t="s">
        <v>478</v>
      </c>
      <c r="J11" s="583"/>
      <c r="K11" s="558"/>
      <c r="L11" s="558"/>
      <c r="M11" s="558"/>
      <c r="N11" s="558"/>
    </row>
    <row r="12" spans="1:14" s="538" customFormat="1" ht="22.5">
      <c r="A12" s="1282"/>
      <c r="B12" s="1282"/>
      <c r="C12" s="1282">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82"/>
      <c r="B13" s="1282"/>
      <c r="C13" s="1282"/>
      <c r="D13" s="591">
        <v>1</v>
      </c>
      <c r="F13" s="584" t="str">
        <f>"4."&amp;mergeValue(A13) &amp;"."&amp;mergeValue(B13)&amp;"."&amp;mergeValue(C13)&amp;"."&amp;mergeValue(D13)</f>
        <v>4.1.1.1.1</v>
      </c>
      <c r="G13" s="601" t="s">
        <v>477</v>
      </c>
      <c r="H13" s="572"/>
      <c r="I13" s="1283" t="s">
        <v>569</v>
      </c>
      <c r="J13" s="583"/>
      <c r="K13" s="558"/>
      <c r="L13" s="558"/>
      <c r="M13" s="558"/>
      <c r="N13" s="558"/>
    </row>
    <row r="14" spans="1:14" s="538" customFormat="1" ht="18.75">
      <c r="A14" s="1282"/>
      <c r="B14" s="1282"/>
      <c r="C14" s="1282"/>
      <c r="D14" s="591"/>
      <c r="F14" s="587"/>
      <c r="G14" s="519" t="s">
        <v>4</v>
      </c>
      <c r="H14" s="592"/>
      <c r="I14" s="1283"/>
      <c r="J14" s="583"/>
      <c r="K14" s="558"/>
      <c r="L14" s="558"/>
      <c r="M14" s="558"/>
      <c r="N14" s="558"/>
    </row>
    <row r="15" spans="1:14" s="538" customFormat="1" ht="18.75">
      <c r="A15" s="1282"/>
      <c r="B15" s="1282"/>
      <c r="C15" s="591"/>
      <c r="D15" s="591"/>
      <c r="F15" s="602"/>
      <c r="G15" s="545" t="s">
        <v>400</v>
      </c>
      <c r="H15" s="603"/>
      <c r="I15" s="604"/>
      <c r="J15" s="583"/>
      <c r="K15" s="558"/>
      <c r="L15" s="558"/>
      <c r="M15" s="558"/>
      <c r="N15" s="558"/>
    </row>
    <row r="16" spans="1:14" s="538" customFormat="1" ht="18.75">
      <c r="A16" s="1282"/>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7" t="s">
        <v>571</v>
      </c>
      <c r="H19" s="1277"/>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58</v>
      </c>
    </row>
    <row r="2" spans="2:4" ht="90">
      <c r="B2" s="50" t="s">
        <v>480</v>
      </c>
    </row>
    <row r="3" spans="2:4" ht="67.5">
      <c r="B3" s="50" t="s">
        <v>388</v>
      </c>
    </row>
    <row r="4" spans="2:4" ht="33.75">
      <c r="B4" s="50" t="s">
        <v>577</v>
      </c>
    </row>
    <row r="5" spans="2:4">
      <c r="B5" s="50" t="s">
        <v>221</v>
      </c>
    </row>
    <row r="6" spans="2:4" ht="22.5">
      <c r="B6" s="50" t="s">
        <v>265</v>
      </c>
    </row>
    <row r="7" spans="2:4" ht="22.5">
      <c r="B7" s="50" t="s">
        <v>266</v>
      </c>
    </row>
    <row r="8" spans="2:4" ht="22.5">
      <c r="B8" s="50" t="s">
        <v>267</v>
      </c>
    </row>
    <row r="9" spans="2:4" ht="22.5">
      <c r="B9" s="50" t="s">
        <v>481</v>
      </c>
    </row>
    <row r="10" spans="2:4" ht="56.25">
      <c r="B10" s="50" t="s">
        <v>672</v>
      </c>
    </row>
    <row r="11" spans="2:4" ht="12.75">
      <c r="B11" s="214" t="s">
        <v>386</v>
      </c>
    </row>
    <row r="12" spans="2:4">
      <c r="B12" s="48" t="s">
        <v>180</v>
      </c>
    </row>
    <row r="13" spans="2:4" ht="22.5">
      <c r="B13" s="50" t="s">
        <v>196</v>
      </c>
    </row>
    <row r="14" spans="2:4" ht="67.5">
      <c r="B14" s="50" t="s">
        <v>249</v>
      </c>
    </row>
    <row r="15" spans="2:4" ht="22.5">
      <c r="B15" s="50" t="s">
        <v>229</v>
      </c>
    </row>
    <row r="16" spans="2:4">
      <c r="B16" s="48" t="s">
        <v>205</v>
      </c>
      <c r="D16" s="88"/>
    </row>
    <row r="17" spans="1:2" ht="33.75">
      <c r="B17" s="50" t="s">
        <v>263</v>
      </c>
    </row>
    <row r="18" spans="1:2" ht="33.75">
      <c r="B18" s="50" t="s">
        <v>264</v>
      </c>
    </row>
    <row r="19" spans="1:2">
      <c r="B19" s="50" t="s">
        <v>250</v>
      </c>
    </row>
    <row r="20" spans="1:2" ht="33.75">
      <c r="B20" s="50" t="s">
        <v>291</v>
      </c>
    </row>
    <row r="21" spans="1:2">
      <c r="B21" s="48" t="s">
        <v>218</v>
      </c>
    </row>
    <row r="22" spans="1:2">
      <c r="B22" s="50" t="s">
        <v>220</v>
      </c>
    </row>
    <row r="24" spans="1:2" ht="22.5">
      <c r="B24" s="216" t="s">
        <v>369</v>
      </c>
    </row>
    <row r="26" spans="1:2">
      <c r="B26" s="48" t="s">
        <v>330</v>
      </c>
    </row>
    <row r="27" spans="1:2" ht="22.5">
      <c r="B27" s="215" t="s">
        <v>458</v>
      </c>
    </row>
    <row r="28" spans="1:2" ht="56.25">
      <c r="B28" s="215" t="s">
        <v>457</v>
      </c>
    </row>
    <row r="29" spans="1:2">
      <c r="B29" s="291" t="s">
        <v>387</v>
      </c>
    </row>
    <row r="30" spans="1:2" ht="22.5">
      <c r="B30" s="215" t="s">
        <v>576</v>
      </c>
    </row>
    <row r="32" spans="1:2">
      <c r="A32" s="273"/>
      <c r="B32" s="274" t="s">
        <v>430</v>
      </c>
    </row>
    <row r="33" spans="1:2" ht="14.25">
      <c r="A33" s="275">
        <v>1</v>
      </c>
      <c r="B33" s="276" t="s">
        <v>431</v>
      </c>
    </row>
    <row r="34" spans="1:2" ht="14.25">
      <c r="A34" s="275">
        <v>2</v>
      </c>
      <c r="B34" s="276" t="s">
        <v>432</v>
      </c>
    </row>
    <row r="35" spans="1:2">
      <c r="B35" s="274" t="s">
        <v>433</v>
      </c>
    </row>
    <row r="36" spans="1:2">
      <c r="B36" s="276" t="s">
        <v>434</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299" t="s">
        <v>717</v>
      </c>
      <c r="M5" s="1299"/>
      <c r="N5" s="1299"/>
      <c r="O5" s="1299"/>
      <c r="P5" s="1299"/>
      <c r="Q5" s="1299"/>
      <c r="R5" s="1299"/>
      <c r="S5" s="1299"/>
      <c r="T5" s="1299"/>
      <c r="U5" s="632"/>
    </row>
    <row r="6" spans="1:28" ht="3" customHeight="1">
      <c r="J6" s="498"/>
      <c r="K6" s="498"/>
      <c r="L6" s="493"/>
      <c r="M6" s="493"/>
      <c r="N6" s="493"/>
      <c r="O6" s="497"/>
      <c r="P6" s="497"/>
      <c r="Q6" s="497"/>
      <c r="R6" s="497"/>
      <c r="S6" s="497"/>
      <c r="T6" s="497"/>
      <c r="U6" s="497"/>
      <c r="V6" s="501"/>
    </row>
    <row r="7" spans="1:28" s="745" customFormat="1" ht="5.25" hidden="1">
      <c r="A7" s="1117"/>
      <c r="B7" s="1117"/>
      <c r="C7" s="1117"/>
      <c r="D7" s="1117"/>
      <c r="E7" s="1117"/>
      <c r="F7" s="1117"/>
      <c r="G7" s="1117"/>
      <c r="H7" s="1117"/>
      <c r="L7" s="1168"/>
      <c r="M7" s="1040"/>
      <c r="O7" s="1305"/>
      <c r="P7" s="1305"/>
      <c r="Q7" s="1305"/>
      <c r="R7" s="1305"/>
      <c r="S7" s="1305"/>
      <c r="T7" s="1305"/>
      <c r="U7" s="779"/>
      <c r="V7" s="779"/>
      <c r="X7" s="1117"/>
      <c r="Y7" s="1117"/>
      <c r="Z7" s="1117"/>
      <c r="AA7" s="1117"/>
      <c r="AB7" s="1117"/>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утверждении тарифов</v>
      </c>
      <c r="N8" s="1121"/>
      <c r="O8" s="1306" t="str">
        <f>IF(datePr_ch="",IF(datePr="","",datePr),datePr_ch)</f>
        <v>30.04.2019</v>
      </c>
      <c r="P8" s="1306"/>
      <c r="Q8" s="1306"/>
      <c r="R8" s="1306"/>
      <c r="S8" s="1306"/>
      <c r="T8" s="1306"/>
      <c r="U8" s="550"/>
      <c r="V8" s="550"/>
      <c r="W8" s="488"/>
      <c r="X8" s="558"/>
      <c r="Y8" s="558"/>
      <c r="Z8" s="558"/>
      <c r="AA8" s="558"/>
      <c r="AB8" s="558"/>
    </row>
    <row r="9" spans="1:28" s="538" customFormat="1" ht="22.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утверждении тарифов</v>
      </c>
      <c r="N9" s="1121"/>
      <c r="O9" s="1306" t="str">
        <f>IF(numberPr_ch="",IF(numberPr="","",numberPr),numberPr_ch)</f>
        <v>175</v>
      </c>
      <c r="P9" s="1306"/>
      <c r="Q9" s="1306"/>
      <c r="R9" s="1306"/>
      <c r="S9" s="1306"/>
      <c r="T9" s="1306"/>
      <c r="U9" s="550"/>
      <c r="V9" s="550"/>
      <c r="W9" s="488"/>
      <c r="X9" s="558"/>
      <c r="Y9" s="558"/>
      <c r="Z9" s="558"/>
      <c r="AA9" s="558"/>
      <c r="AB9" s="558"/>
    </row>
    <row r="10" spans="1:28" s="745" customFormat="1" ht="5.25" hidden="1">
      <c r="A10" s="1117"/>
      <c r="B10" s="1117"/>
      <c r="C10" s="1117"/>
      <c r="D10" s="1117"/>
      <c r="E10" s="1117"/>
      <c r="F10" s="1117"/>
      <c r="G10" s="1117"/>
      <c r="H10" s="1117"/>
      <c r="L10" s="1135"/>
      <c r="M10" s="1040"/>
      <c r="O10" s="1305"/>
      <c r="P10" s="1305"/>
      <c r="Q10" s="1305"/>
      <c r="R10" s="1305"/>
      <c r="S10" s="1305"/>
      <c r="T10" s="1305"/>
      <c r="U10" s="779"/>
      <c r="V10" s="779"/>
      <c r="X10" s="1117"/>
      <c r="Y10" s="1117"/>
      <c r="Z10" s="1117"/>
      <c r="AA10" s="1117"/>
      <c r="AB10" s="1117"/>
    </row>
    <row r="11" spans="1:28" s="538" customFormat="1" ht="11.25" hidden="1">
      <c r="A11" s="558"/>
      <c r="B11" s="558"/>
      <c r="C11" s="558"/>
      <c r="D11" s="558"/>
      <c r="E11" s="558"/>
      <c r="F11" s="558"/>
      <c r="G11" s="558"/>
      <c r="H11" s="558"/>
      <c r="L11" s="1300"/>
      <c r="M11" s="1300"/>
      <c r="N11" s="535"/>
      <c r="O11" s="550"/>
      <c r="P11" s="550"/>
      <c r="Q11" s="550"/>
      <c r="R11" s="550"/>
      <c r="S11" s="550"/>
      <c r="T11" s="550"/>
      <c r="U11" s="556" t="s">
        <v>370</v>
      </c>
      <c r="X11" s="558"/>
      <c r="Y11" s="558"/>
      <c r="Z11" s="558"/>
      <c r="AA11" s="558"/>
      <c r="AB11" s="558"/>
    </row>
    <row r="12" spans="1:28">
      <c r="J12" s="498"/>
      <c r="K12" s="498"/>
      <c r="L12" s="493"/>
      <c r="M12" s="493"/>
      <c r="N12" s="471"/>
      <c r="O12" s="1307"/>
      <c r="P12" s="1307"/>
      <c r="Q12" s="1307"/>
      <c r="R12" s="1307"/>
      <c r="S12" s="1307"/>
      <c r="T12" s="1307"/>
      <c r="U12" s="1307"/>
    </row>
    <row r="13" spans="1:28">
      <c r="J13" s="498"/>
      <c r="K13" s="498"/>
      <c r="L13" s="1236" t="s">
        <v>444</v>
      </c>
      <c r="M13" s="1236"/>
      <c r="N13" s="1236"/>
      <c r="O13" s="1236"/>
      <c r="P13" s="1236"/>
      <c r="Q13" s="1236"/>
      <c r="R13" s="1236"/>
      <c r="S13" s="1236"/>
      <c r="T13" s="1236"/>
      <c r="U13" s="1236"/>
      <c r="V13" s="1236"/>
      <c r="W13" s="1236" t="s">
        <v>445</v>
      </c>
    </row>
    <row r="14" spans="1:28" ht="14.25" customHeight="1">
      <c r="J14" s="498"/>
      <c r="K14" s="498"/>
      <c r="L14" s="1313" t="s">
        <v>90</v>
      </c>
      <c r="M14" s="1313" t="s">
        <v>602</v>
      </c>
      <c r="N14" s="629"/>
      <c r="O14" s="1314" t="s">
        <v>604</v>
      </c>
      <c r="P14" s="1315"/>
      <c r="Q14" s="1315"/>
      <c r="R14" s="1315"/>
      <c r="S14" s="1315"/>
      <c r="T14" s="1316"/>
      <c r="U14" s="1296" t="s">
        <v>338</v>
      </c>
      <c r="V14" s="1310" t="s">
        <v>273</v>
      </c>
      <c r="W14" s="1236"/>
    </row>
    <row r="15" spans="1:28" ht="14.25" customHeight="1">
      <c r="J15" s="498"/>
      <c r="K15" s="498"/>
      <c r="L15" s="1313"/>
      <c r="M15" s="1313"/>
      <c r="N15" s="630"/>
      <c r="O15" s="1319" t="s">
        <v>578</v>
      </c>
      <c r="P15" s="1317" t="s">
        <v>269</v>
      </c>
      <c r="Q15" s="1318"/>
      <c r="R15" s="1293" t="s">
        <v>615</v>
      </c>
      <c r="S15" s="1294"/>
      <c r="T15" s="1295"/>
      <c r="U15" s="1297"/>
      <c r="V15" s="1311"/>
      <c r="W15" s="1236"/>
    </row>
    <row r="16" spans="1:28" ht="33.75" customHeight="1">
      <c r="J16" s="498"/>
      <c r="K16" s="498"/>
      <c r="L16" s="1313"/>
      <c r="M16" s="1313"/>
      <c r="N16" s="631"/>
      <c r="O16" s="1320"/>
      <c r="P16" s="504" t="s">
        <v>579</v>
      </c>
      <c r="Q16" s="504" t="s">
        <v>6</v>
      </c>
      <c r="R16" s="505" t="s">
        <v>272</v>
      </c>
      <c r="S16" s="1308" t="s">
        <v>271</v>
      </c>
      <c r="T16" s="1309"/>
      <c r="U16" s="1298"/>
      <c r="V16" s="1312"/>
      <c r="W16" s="1236"/>
    </row>
    <row r="17" spans="1:28">
      <c r="J17" s="498"/>
      <c r="K17" s="537">
        <v>1</v>
      </c>
      <c r="L17" s="615" t="s">
        <v>91</v>
      </c>
      <c r="M17" s="615" t="s">
        <v>47</v>
      </c>
      <c r="N17" s="617" t="str">
        <f ca="1">OFFSET(N17,0,-1)</f>
        <v>2</v>
      </c>
      <c r="O17" s="616">
        <f ca="1">OFFSET(O17,0,-1)+1</f>
        <v>3</v>
      </c>
      <c r="P17" s="616">
        <f ca="1">OFFSET(P17,0,-1)+1</f>
        <v>4</v>
      </c>
      <c r="Q17" s="616">
        <f ca="1">OFFSET(Q17,0,-1)+1</f>
        <v>5</v>
      </c>
      <c r="R17" s="616">
        <f ca="1">OFFSET(R17,0,-1)+1</f>
        <v>6</v>
      </c>
      <c r="S17" s="1301">
        <f ca="1">OFFSET(S17,0,-1)+1</f>
        <v>7</v>
      </c>
      <c r="T17" s="1301"/>
      <c r="U17" s="616">
        <f ca="1">OFFSET(U17,0,-2)+1</f>
        <v>8</v>
      </c>
      <c r="V17" s="617">
        <f ca="1">OFFSET(V17,0,-1)</f>
        <v>8</v>
      </c>
      <c r="W17" s="616">
        <f ca="1">OFFSET(W17,0,-1)+1</f>
        <v>9</v>
      </c>
    </row>
    <row r="18" spans="1:28" ht="22.5">
      <c r="A18" s="1284">
        <v>1</v>
      </c>
      <c r="B18" s="794"/>
      <c r="C18" s="794"/>
      <c r="D18" s="794"/>
      <c r="E18" s="795"/>
      <c r="F18" s="796"/>
      <c r="G18" s="796"/>
      <c r="H18" s="796"/>
      <c r="I18" s="797"/>
      <c r="J18" s="792"/>
      <c r="K18" s="799"/>
      <c r="L18" s="561">
        <f>mergeValue(A18)</f>
        <v>1</v>
      </c>
      <c r="M18" s="609" t="s">
        <v>19</v>
      </c>
      <c r="N18" s="614"/>
      <c r="O18" s="1285"/>
      <c r="P18" s="1285"/>
      <c r="Q18" s="1285"/>
      <c r="R18" s="1285"/>
      <c r="S18" s="1285"/>
      <c r="T18" s="1285"/>
      <c r="U18" s="1285"/>
      <c r="V18" s="1285"/>
      <c r="W18" s="598" t="s">
        <v>718</v>
      </c>
      <c r="Y18" s="557"/>
      <c r="Z18" s="557" t="str">
        <f t="shared" ref="Z18:Z31" si="0">IF(M18="","",M18 )</f>
        <v>Наименование тарифа</v>
      </c>
      <c r="AA18" s="557"/>
      <c r="AB18" s="557"/>
    </row>
    <row r="19" spans="1:28" ht="22.5">
      <c r="A19" s="1284"/>
      <c r="B19" s="1284">
        <v>1</v>
      </c>
      <c r="C19" s="794"/>
      <c r="D19" s="794"/>
      <c r="E19" s="796"/>
      <c r="F19" s="796"/>
      <c r="G19" s="796"/>
      <c r="H19" s="796"/>
      <c r="I19" s="791"/>
      <c r="J19" s="790"/>
      <c r="K19" s="793"/>
      <c r="L19" s="561" t="str">
        <f>mergeValue(A19) &amp;"."&amp; mergeValue(B19)</f>
        <v>1.1</v>
      </c>
      <c r="M19" s="515" t="s">
        <v>15</v>
      </c>
      <c r="N19" s="614"/>
      <c r="O19" s="1285"/>
      <c r="P19" s="1285"/>
      <c r="Q19" s="1285"/>
      <c r="R19" s="1285"/>
      <c r="S19" s="1285"/>
      <c r="T19" s="1285"/>
      <c r="U19" s="1285"/>
      <c r="V19" s="1285"/>
      <c r="W19" s="598" t="s">
        <v>459</v>
      </c>
      <c r="Y19" s="557"/>
      <c r="Z19" s="557" t="str">
        <f t="shared" si="0"/>
        <v>Территория действия тарифа</v>
      </c>
      <c r="AA19" s="557"/>
      <c r="AB19" s="557"/>
    </row>
    <row r="20" spans="1:28" ht="22.5">
      <c r="A20" s="1284"/>
      <c r="B20" s="1284"/>
      <c r="C20" s="1284">
        <v>1</v>
      </c>
      <c r="D20" s="794"/>
      <c r="E20" s="796"/>
      <c r="F20" s="796"/>
      <c r="G20" s="796"/>
      <c r="H20" s="796"/>
      <c r="I20" s="798"/>
      <c r="J20" s="790"/>
      <c r="K20" s="793"/>
      <c r="L20" s="561" t="str">
        <f>mergeValue(A20) &amp;"."&amp; mergeValue(B20)&amp;"."&amp; mergeValue(C20)</f>
        <v>1.1.1</v>
      </c>
      <c r="M20" s="516" t="s">
        <v>7</v>
      </c>
      <c r="N20" s="614"/>
      <c r="O20" s="1285"/>
      <c r="P20" s="1285"/>
      <c r="Q20" s="1285"/>
      <c r="R20" s="1285"/>
      <c r="S20" s="1285"/>
      <c r="T20" s="1285"/>
      <c r="U20" s="1285"/>
      <c r="V20" s="1285"/>
      <c r="W20" s="598" t="s">
        <v>600</v>
      </c>
      <c r="Y20" s="557"/>
      <c r="Z20" s="557" t="str">
        <f t="shared" si="0"/>
        <v xml:space="preserve">Наименование системы теплоснабжения </v>
      </c>
      <c r="AA20" s="557"/>
      <c r="AB20" s="557"/>
    </row>
    <row r="21" spans="1:28" ht="22.5">
      <c r="A21" s="1284"/>
      <c r="B21" s="1284"/>
      <c r="C21" s="1284"/>
      <c r="D21" s="1284">
        <v>1</v>
      </c>
      <c r="E21" s="796"/>
      <c r="F21" s="796"/>
      <c r="G21" s="796"/>
      <c r="H21" s="796"/>
      <c r="I21" s="798"/>
      <c r="J21" s="790"/>
      <c r="K21" s="793"/>
      <c r="L21" s="561" t="str">
        <f>mergeValue(A21) &amp;"."&amp; mergeValue(B21)&amp;"."&amp; mergeValue(C21)&amp;"."&amp; mergeValue(D21)</f>
        <v>1.1.1.1</v>
      </c>
      <c r="M21" s="517" t="s">
        <v>21</v>
      </c>
      <c r="N21" s="614"/>
      <c r="O21" s="1285"/>
      <c r="P21" s="1285"/>
      <c r="Q21" s="1285"/>
      <c r="R21" s="1285"/>
      <c r="S21" s="1285"/>
      <c r="T21" s="1285"/>
      <c r="U21" s="1285"/>
      <c r="V21" s="1285"/>
      <c r="W21" s="598" t="s">
        <v>601</v>
      </c>
      <c r="Y21" s="557"/>
      <c r="Z21" s="557" t="str">
        <f t="shared" si="0"/>
        <v xml:space="preserve">Источник тепловой энергии  </v>
      </c>
      <c r="AA21" s="557"/>
      <c r="AB21" s="557"/>
    </row>
    <row r="22" spans="1:28" ht="78.75">
      <c r="A22" s="1284"/>
      <c r="B22" s="1284"/>
      <c r="C22" s="1284"/>
      <c r="D22" s="1284"/>
      <c r="E22" s="1284">
        <v>1</v>
      </c>
      <c r="F22" s="796"/>
      <c r="G22" s="796"/>
      <c r="H22" s="794">
        <v>1</v>
      </c>
      <c r="I22" s="1284">
        <v>1</v>
      </c>
      <c r="J22" s="796"/>
      <c r="K22" s="801"/>
      <c r="L22" s="561" t="str">
        <f>mergeValue(A22) &amp;"."&amp; mergeValue(B22)&amp;"."&amp; mergeValue(C22)&amp;"."&amp; mergeValue(D22)&amp;"."&amp; mergeValue(E22)</f>
        <v>1.1.1.1.1</v>
      </c>
      <c r="M22" s="523" t="s">
        <v>8</v>
      </c>
      <c r="N22" s="614"/>
      <c r="O22" s="1286"/>
      <c r="P22" s="1286"/>
      <c r="Q22" s="1286"/>
      <c r="R22" s="1286"/>
      <c r="S22" s="1286"/>
      <c r="T22" s="1286"/>
      <c r="U22" s="1286"/>
      <c r="V22" s="1286"/>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284"/>
      <c r="B23" s="1284"/>
      <c r="C23" s="1284"/>
      <c r="D23" s="1284"/>
      <c r="E23" s="1284"/>
      <c r="F23" s="1284">
        <v>1</v>
      </c>
      <c r="G23" s="794"/>
      <c r="H23" s="794"/>
      <c r="I23" s="1284"/>
      <c r="J23" s="1284">
        <v>1</v>
      </c>
      <c r="K23" s="802"/>
      <c r="L23" s="561" t="str">
        <f>mergeValue(A23) &amp;"."&amp; mergeValue(B23)&amp;"."&amp; mergeValue(C23)&amp;"."&amp; mergeValue(D23)&amp;"."&amp; mergeValue(E23)&amp;"."&amp; mergeValue(F23)</f>
        <v>1.1.1.1.1.1</v>
      </c>
      <c r="M23" s="524" t="s">
        <v>9</v>
      </c>
      <c r="N23" s="614"/>
      <c r="O23" s="1287"/>
      <c r="P23" s="1288"/>
      <c r="Q23" s="1288"/>
      <c r="R23" s="1288"/>
      <c r="S23" s="1288"/>
      <c r="T23" s="1288"/>
      <c r="U23" s="1288"/>
      <c r="V23" s="1289"/>
      <c r="W23" s="598" t="s">
        <v>720</v>
      </c>
      <c r="Y23" s="557"/>
      <c r="Z23" s="557" t="str">
        <f t="shared" si="0"/>
        <v>Группа потребителей</v>
      </c>
      <c r="AA23" s="557"/>
      <c r="AB23" s="557"/>
    </row>
    <row r="24" spans="1:28" ht="122.1" customHeight="1">
      <c r="A24" s="1284"/>
      <c r="B24" s="1284"/>
      <c r="C24" s="1284"/>
      <c r="D24" s="1284"/>
      <c r="E24" s="1284"/>
      <c r="F24" s="1284"/>
      <c r="G24" s="794">
        <v>1</v>
      </c>
      <c r="H24" s="794"/>
      <c r="I24" s="1284"/>
      <c r="J24" s="1284"/>
      <c r="K24" s="802">
        <v>1</v>
      </c>
      <c r="L24" s="561" t="str">
        <f>mergeValue(A24) &amp;"."&amp; mergeValue(B24)&amp;"."&amp; mergeValue(C24)&amp;"."&amp; mergeValue(D24)&amp;"."&amp; mergeValue(E24)&amp;"."&amp; mergeValue(F24)&amp;"."&amp; mergeValue(G24)</f>
        <v>1.1.1.1.1.1.1</v>
      </c>
      <c r="M24" s="1084"/>
      <c r="N24" s="614"/>
      <c r="O24" s="531"/>
      <c r="P24" s="531"/>
      <c r="Q24" s="1034"/>
      <c r="R24" s="1290"/>
      <c r="S24" s="1292" t="s">
        <v>82</v>
      </c>
      <c r="T24" s="1291"/>
      <c r="U24" s="1292" t="s">
        <v>83</v>
      </c>
      <c r="V24" s="531"/>
      <c r="W24" s="1302" t="s">
        <v>721</v>
      </c>
      <c r="X24" s="553" t="str">
        <f>strCheckDate(O25:V25)</f>
        <v/>
      </c>
      <c r="Y24" s="557"/>
      <c r="Z24" s="557" t="str">
        <f t="shared" si="0"/>
        <v/>
      </c>
      <c r="AA24" s="557"/>
      <c r="AB24" s="557"/>
    </row>
    <row r="25" spans="1:28" ht="11.25" hidden="1">
      <c r="A25" s="1284"/>
      <c r="B25" s="1284"/>
      <c r="C25" s="1284"/>
      <c r="D25" s="1284"/>
      <c r="E25" s="1284"/>
      <c r="F25" s="1284"/>
      <c r="G25" s="794"/>
      <c r="H25" s="794"/>
      <c r="I25" s="1284"/>
      <c r="J25" s="1284"/>
      <c r="K25" s="802"/>
      <c r="L25" s="568"/>
      <c r="M25" s="614"/>
      <c r="N25" s="614"/>
      <c r="O25" s="531"/>
      <c r="P25" s="531"/>
      <c r="Q25" s="552" t="str">
        <f>R24 &amp; "-" &amp; T24</f>
        <v>-</v>
      </c>
      <c r="R25" s="1291"/>
      <c r="S25" s="1292"/>
      <c r="T25" s="1291"/>
      <c r="U25" s="1292"/>
      <c r="V25" s="531"/>
      <c r="W25" s="1303"/>
      <c r="Y25" s="557"/>
      <c r="Z25" s="557" t="str">
        <f t="shared" si="0"/>
        <v/>
      </c>
      <c r="AA25" s="557"/>
      <c r="AB25" s="557"/>
    </row>
    <row r="26" spans="1:28" ht="15" customHeight="1">
      <c r="A26" s="1284"/>
      <c r="B26" s="1284"/>
      <c r="C26" s="1284"/>
      <c r="D26" s="1284"/>
      <c r="E26" s="1284"/>
      <c r="F26" s="1284"/>
      <c r="G26" s="796"/>
      <c r="H26" s="794"/>
      <c r="I26" s="1284"/>
      <c r="J26" s="1284"/>
      <c r="K26" s="801"/>
      <c r="L26" s="507"/>
      <c r="M26" s="526" t="s">
        <v>24</v>
      </c>
      <c r="N26" s="533"/>
      <c r="O26" s="533"/>
      <c r="P26" s="533"/>
      <c r="Q26" s="533"/>
      <c r="R26" s="533"/>
      <c r="S26" s="533"/>
      <c r="T26" s="533"/>
      <c r="U26" s="533"/>
      <c r="V26" s="529"/>
      <c r="W26" s="1304"/>
      <c r="Y26" s="557"/>
      <c r="Z26" s="557" t="str">
        <f t="shared" si="0"/>
        <v>Добавить вид теплоносителя (параметры теплоносителя)</v>
      </c>
      <c r="AA26" s="557"/>
      <c r="AB26" s="557"/>
    </row>
    <row r="27" spans="1:28" ht="15" customHeight="1">
      <c r="A27" s="1284"/>
      <c r="B27" s="1284"/>
      <c r="C27" s="1284"/>
      <c r="D27" s="1284"/>
      <c r="E27" s="1284"/>
      <c r="F27" s="796"/>
      <c r="G27" s="796"/>
      <c r="H27" s="794"/>
      <c r="I27" s="1284"/>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284"/>
      <c r="B28" s="1284"/>
      <c r="C28" s="1284"/>
      <c r="D28" s="1284"/>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284"/>
      <c r="B29" s="1284"/>
      <c r="C29" s="1284"/>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284"/>
      <c r="B30" s="1284"/>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284"/>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2"/>
      <c r="M32" s="534" t="s">
        <v>307</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7" t="s">
        <v>722</v>
      </c>
      <c r="N34" s="1277"/>
      <c r="O34" s="1277"/>
      <c r="P34" s="1277"/>
      <c r="Q34" s="1277"/>
      <c r="R34" s="1277"/>
      <c r="S34" s="1277"/>
      <c r="T34" s="1277"/>
      <c r="U34" s="1277"/>
      <c r="V34" s="1277"/>
      <c r="W34" s="1277"/>
    </row>
  </sheetData>
  <sheetProtection password="FA9C" sheet="1" objects="1" scenarios="1" formatColumns="0" formatRows="0"/>
  <dataConsolidate/>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47</v>
      </c>
    </row>
    <row r="2" spans="1:20" ht="22.5">
      <c r="F2" s="1278" t="s">
        <v>470</v>
      </c>
      <c r="G2" s="1279"/>
      <c r="H2" s="1280"/>
      <c r="I2" s="407"/>
    </row>
    <row r="3" spans="1:20" ht="3" customHeight="1"/>
    <row r="4" spans="1:20" s="182" customFormat="1" ht="11.25">
      <c r="A4" s="206"/>
      <c r="B4" s="206"/>
      <c r="C4" s="206"/>
      <c r="D4" s="206"/>
      <c r="F4" s="1236" t="s">
        <v>444</v>
      </c>
      <c r="G4" s="1236"/>
      <c r="H4" s="1236"/>
      <c r="I4" s="1281" t="s">
        <v>445</v>
      </c>
      <c r="J4" s="206"/>
      <c r="K4" s="206"/>
      <c r="L4" s="206"/>
      <c r="M4" s="206"/>
      <c r="N4" s="206"/>
      <c r="O4" s="206"/>
      <c r="P4" s="206"/>
      <c r="Q4" s="206"/>
      <c r="R4" s="206"/>
      <c r="S4" s="206"/>
      <c r="T4" s="206"/>
    </row>
    <row r="5" spans="1:20" s="182" customFormat="1" ht="11.25" customHeight="1">
      <c r="A5" s="206"/>
      <c r="B5" s="206"/>
      <c r="C5" s="206"/>
      <c r="D5" s="206"/>
      <c r="F5" s="299" t="s">
        <v>90</v>
      </c>
      <c r="G5" s="314" t="s">
        <v>447</v>
      </c>
      <c r="H5" s="298" t="s">
        <v>438</v>
      </c>
      <c r="I5" s="1281"/>
      <c r="J5" s="206"/>
      <c r="K5" s="206"/>
      <c r="L5" s="206"/>
      <c r="M5" s="206"/>
      <c r="N5" s="206"/>
      <c r="O5" s="206"/>
      <c r="P5" s="206"/>
      <c r="Q5" s="206"/>
      <c r="R5" s="206"/>
      <c r="S5" s="206"/>
      <c r="T5" s="206"/>
    </row>
    <row r="6" spans="1:20" s="182" customFormat="1" ht="12" customHeight="1">
      <c r="A6" s="206"/>
      <c r="B6" s="206"/>
      <c r="C6" s="206"/>
      <c r="D6" s="206"/>
      <c r="F6" s="300" t="s">
        <v>91</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15.05.2019</v>
      </c>
      <c r="I7" s="188" t="s">
        <v>472</v>
      </c>
      <c r="J7" s="312"/>
      <c r="K7" s="206"/>
      <c r="L7" s="206"/>
      <c r="M7" s="206"/>
      <c r="N7" s="206"/>
      <c r="O7" s="206"/>
      <c r="P7" s="206"/>
      <c r="Q7" s="206"/>
      <c r="R7" s="206"/>
      <c r="S7" s="206"/>
      <c r="T7" s="206"/>
    </row>
    <row r="8" spans="1:20" s="182" customFormat="1" ht="45">
      <c r="A8" s="128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2"/>
      <c r="B10" s="206"/>
      <c r="C10" s="206"/>
      <c r="D10" s="206"/>
      <c r="F10" s="313" t="str">
        <f>"4."&amp;mergeValue(A10)</f>
        <v>4.1</v>
      </c>
      <c r="G10" s="389" t="s">
        <v>475</v>
      </c>
      <c r="H10" s="298" t="s">
        <v>448</v>
      </c>
      <c r="I10" s="188"/>
      <c r="J10" s="312"/>
      <c r="K10" s="206"/>
      <c r="L10" s="206"/>
      <c r="M10" s="206"/>
      <c r="N10" s="206"/>
      <c r="O10" s="206"/>
      <c r="P10" s="206"/>
      <c r="Q10" s="206"/>
      <c r="R10" s="206"/>
      <c r="S10" s="206"/>
      <c r="T10" s="206"/>
    </row>
    <row r="11" spans="1:20" s="182" customFormat="1" ht="18.75">
      <c r="A11" s="1282"/>
      <c r="B11" s="1282">
        <v>1</v>
      </c>
      <c r="C11" s="321"/>
      <c r="D11" s="321"/>
      <c r="F11" s="313" t="str">
        <f>"4."&amp;mergeValue(A11) &amp;"."&amp;mergeValue(B11)</f>
        <v>4.1.1</v>
      </c>
      <c r="G11" s="304" t="s">
        <v>570</v>
      </c>
      <c r="H11" s="297" t="str">
        <f>IF(region_name="","",region_name)</f>
        <v>Ростовская область</v>
      </c>
      <c r="I11" s="188" t="s">
        <v>478</v>
      </c>
      <c r="J11" s="312"/>
      <c r="K11" s="206"/>
      <c r="L11" s="206"/>
      <c r="M11" s="206"/>
      <c r="N11" s="206"/>
      <c r="O11" s="206"/>
      <c r="P11" s="206"/>
      <c r="Q11" s="206"/>
      <c r="R11" s="206"/>
      <c r="S11" s="206"/>
      <c r="T11" s="206"/>
    </row>
    <row r="12" spans="1:20" s="182" customFormat="1" ht="22.5">
      <c r="A12" s="1282"/>
      <c r="B12" s="1282"/>
      <c r="C12" s="128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2"/>
      <c r="B13" s="1282"/>
      <c r="C13" s="1282"/>
      <c r="D13" s="321">
        <v>1</v>
      </c>
      <c r="F13" s="313" t="str">
        <f>"4."&amp;mergeValue(A13) &amp;"."&amp;mergeValue(B13)&amp;"."&amp;mergeValue(C13)&amp;"."&amp;mergeValue(D13)</f>
        <v>4.1.1.1.1</v>
      </c>
      <c r="G13" s="392" t="s">
        <v>477</v>
      </c>
      <c r="H13" s="297"/>
      <c r="I13" s="1283" t="s">
        <v>569</v>
      </c>
      <c r="J13" s="312"/>
      <c r="K13" s="206"/>
      <c r="L13" s="206"/>
      <c r="M13" s="206"/>
      <c r="N13" s="206"/>
      <c r="O13" s="206"/>
      <c r="P13" s="206"/>
      <c r="Q13" s="206"/>
      <c r="R13" s="206"/>
      <c r="S13" s="206"/>
      <c r="T13" s="206"/>
    </row>
    <row r="14" spans="1:20" s="182" customFormat="1" ht="18.75">
      <c r="A14" s="1282"/>
      <c r="B14" s="1282"/>
      <c r="C14" s="1282"/>
      <c r="D14" s="321"/>
      <c r="F14" s="315"/>
      <c r="G14" s="143" t="s">
        <v>4</v>
      </c>
      <c r="H14" s="320"/>
      <c r="I14" s="1283"/>
      <c r="J14" s="312"/>
      <c r="K14" s="206"/>
      <c r="L14" s="206"/>
      <c r="M14" s="206"/>
      <c r="N14" s="206"/>
      <c r="O14" s="206"/>
      <c r="P14" s="206"/>
      <c r="Q14" s="206"/>
      <c r="R14" s="206"/>
      <c r="S14" s="206"/>
      <c r="T14" s="206"/>
    </row>
    <row r="15" spans="1:20" s="182" customFormat="1" ht="18.75">
      <c r="A15" s="1282"/>
      <c r="B15" s="1282"/>
      <c r="C15" s="321"/>
      <c r="D15" s="321"/>
      <c r="F15" s="393"/>
      <c r="G15" s="187" t="s">
        <v>400</v>
      </c>
      <c r="H15" s="394"/>
      <c r="I15" s="395"/>
      <c r="J15" s="312"/>
      <c r="K15" s="206"/>
      <c r="L15" s="206"/>
      <c r="M15" s="206"/>
      <c r="N15" s="206"/>
      <c r="O15" s="206"/>
      <c r="P15" s="206"/>
      <c r="Q15" s="206"/>
      <c r="R15" s="206"/>
      <c r="S15" s="206"/>
      <c r="T15" s="206"/>
    </row>
    <row r="16" spans="1:20" s="182" customFormat="1" ht="18.75">
      <c r="A16" s="128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7" t="s">
        <v>571</v>
      </c>
      <c r="H19" s="127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799</vt:i4>
      </vt:variant>
    </vt:vector>
  </HeadingPairs>
  <TitlesOfParts>
    <vt:vector size="813"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Т-ТН</vt:lpstr>
      <vt:lpstr>Форма 4.10.3 | Т-ТН</vt:lpstr>
      <vt:lpstr>Форма 1.0.1 | Т-гор.вода</vt:lpstr>
      <vt:lpstr>Форма 4.10.4 | Т-гор.вода</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add_CS_List05_6</vt:lpstr>
      <vt:lpstr>add_CS_List05_7</vt:lpstr>
      <vt:lpstr>add_CS_List05_8</vt:lpstr>
      <vt:lpstr>add_CS_List05_9</vt:lpstr>
      <vt:lpstr>add_CT_1</vt:lpstr>
      <vt:lpstr>add_CT_10</vt:lpstr>
      <vt:lpstr>add_CT_2</vt:lpstr>
      <vt:lpstr>add_CT_3</vt:lpstr>
      <vt:lpstr>add_CT_3_i</vt:lpstr>
      <vt:lpstr>add_CT_6</vt:lpstr>
      <vt:lpstr>add_CT_7</vt:lpstr>
      <vt:lpstr>add_CT_8</vt:lpstr>
      <vt:lpstr>add_CT_9</vt:lpstr>
      <vt:lpstr>add_MO_1</vt:lpstr>
      <vt:lpstr>add_MO_10</vt:lpstr>
      <vt:lpstr>add_MO_2</vt:lpstr>
      <vt:lpstr>add_MO_3</vt:lpstr>
      <vt:lpstr>add_MO_3_i</vt:lpstr>
      <vt:lpstr>add_MO_6</vt:lpstr>
      <vt:lpstr>add_MO_7</vt:lpstr>
      <vt:lpstr>add_MO_8</vt:lpstr>
      <vt:lpstr>add_MO_9</vt:lpstr>
      <vt:lpstr>add_MO_List05_1</vt:lpstr>
      <vt:lpstr>add_MO_List05_10</vt:lpstr>
      <vt:lpstr>add_MO_List05_2</vt:lpstr>
      <vt:lpstr>add_MO_List05_3</vt:lpstr>
      <vt:lpstr>add_MO_List05_3_i</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add_TER_List05_6</vt:lpstr>
      <vt:lpstr>add_TER_List05_7</vt:lpstr>
      <vt:lpstr>add_TER_List05_8</vt:lpstr>
      <vt:lpstr>add_TER_List05_9</vt:lpstr>
      <vt:lpstr>add_Warm_1</vt:lpstr>
      <vt:lpstr>add_Warm_10</vt:lpstr>
      <vt:lpstr>add_Warm_2</vt:lpstr>
      <vt:lpstr>add_Warm_3</vt:lpstr>
      <vt:lpstr>add_Warm_3_i</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Я</cp:lastModifiedBy>
  <cp:lastPrinted>2013-08-29T08:11:20Z</cp:lastPrinted>
  <dcterms:created xsi:type="dcterms:W3CDTF">2004-05-21T07:18:45Z</dcterms:created>
  <dcterms:modified xsi:type="dcterms:W3CDTF">2019-05-24T10:43:18Z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1.0.1</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